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5"/>
  <workbookPr/>
  <mc:AlternateContent xmlns:mc="http://schemas.openxmlformats.org/markup-compatibility/2006">
    <mc:Choice Requires="x15">
      <x15ac:absPath xmlns:x15ac="http://schemas.microsoft.com/office/spreadsheetml/2010/11/ac" url="https://thenicc-my.sharepoint.com/personal/vrajasekar_thenicc_edu/Documents/!Degree Planning Forms/Degree Planning Form July 25/"/>
    </mc:Choice>
  </mc:AlternateContent>
  <xr:revisionPtr revIDLastSave="678" documentId="8_{1AED1E50-2AEF-416B-B74B-26611D948A7B}" xr6:coauthVersionLast="47" xr6:coauthVersionMax="47" xr10:uidLastSave="{8043F5E9-C659-406E-A8DE-20E3DE14F8AE}"/>
  <bookViews>
    <workbookView xWindow="-120" yWindow="-120" windowWidth="20730" windowHeight="11040" firstSheet="8" activeTab="2" xr2:uid="{5A46B617-1E7E-45F8-A342-42C4B4ECBE61}"/>
  </bookViews>
  <sheets>
    <sheet name="Catalog List Data" sheetId="5" state="hidden" r:id="rId1"/>
    <sheet name="AbbreviationList" sheetId="6" state="hidden" r:id="rId2"/>
    <sheet name="NASP-CTL" sheetId="1" r:id="rId3"/>
    <sheet name="NASP-CTL ListData" sheetId="7" state="hidden" r:id="rId4"/>
    <sheet name="NASP-HTC" sheetId="2" r:id="rId5"/>
    <sheet name="NASP-HTC ListData" sheetId="8" state="hidden" r:id="rId6"/>
    <sheet name="CTL-C" sheetId="3" r:id="rId7"/>
    <sheet name="CTL-C ListData" sheetId="9" state="hidden" r:id="rId8"/>
    <sheet name="HTC-C" sheetId="4" r:id="rId9"/>
    <sheet name="HTC-C ListData" sheetId="10" state="hidden" r:id="rId10"/>
  </sheets>
  <definedNames>
    <definedName name="Abbreviation">Table2[]</definedName>
    <definedName name="Course_Name">'Catalog List Data'!$A$2:$A$1036</definedName>
    <definedName name="Credits" localSheetId="0">'Catalog List Data'!$B:$B</definedName>
    <definedName name="Grade">'Catalog List Data'!$F:$F</definedName>
    <definedName name="List_Data">'Catalog List Data'!$A:$F</definedName>
    <definedName name="Program">'Catalog List Data'!$D:$D</definedName>
    <definedName name="Req_Area">'Catalog List Data'!$C:$C</definedName>
    <definedName name="Term">'Catalog List Data'!$E:$E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9" i="2" l="1"/>
  <c r="K30" i="2"/>
  <c r="K31" i="2"/>
  <c r="K32" i="2"/>
  <c r="K29" i="1"/>
  <c r="K30" i="1"/>
  <c r="K31" i="1"/>
  <c r="K32" i="1"/>
  <c r="M2" i="8" a="1"/>
  <c r="M2" i="8" s="1"/>
  <c r="M2" i="7" a="1"/>
  <c r="M2" i="7" s="1"/>
  <c r="K19" i="4"/>
  <c r="K20" i="4"/>
  <c r="K21" i="4"/>
  <c r="K22" i="4"/>
  <c r="K18" i="4"/>
  <c r="K16" i="4"/>
  <c r="B2" i="10" a="1"/>
  <c r="B2" i="10" s="1"/>
  <c r="A2" i="10" a="1"/>
  <c r="A2" i="10" s="1"/>
  <c r="K21" i="3"/>
  <c r="K22" i="3"/>
  <c r="K23" i="3"/>
  <c r="K17" i="3"/>
  <c r="K18" i="3"/>
  <c r="K20" i="3"/>
  <c r="K16" i="3"/>
  <c r="B2" i="9" a="1"/>
  <c r="B2" i="9" s="1"/>
  <c r="A2" i="9" a="1"/>
  <c r="A2" i="9" s="1"/>
  <c r="K55" i="2"/>
  <c r="K56" i="2"/>
  <c r="K57" i="2"/>
  <c r="K41" i="2"/>
  <c r="K42" i="2"/>
  <c r="K43" i="2"/>
  <c r="K44" i="2"/>
  <c r="K45" i="2"/>
  <c r="K46" i="2"/>
  <c r="K47" i="2"/>
  <c r="K18" i="2"/>
  <c r="K19" i="2"/>
  <c r="K20" i="2"/>
  <c r="K21" i="2"/>
  <c r="K22" i="2"/>
  <c r="K23" i="2"/>
  <c r="K24" i="2"/>
  <c r="K25" i="2"/>
  <c r="K26" i="2"/>
  <c r="K27" i="2"/>
  <c r="K28" i="2"/>
  <c r="K54" i="2"/>
  <c r="K40" i="2"/>
  <c r="K17" i="2"/>
  <c r="P2" i="8" a="1"/>
  <c r="P2" i="8" s="1"/>
  <c r="O2" i="8" a="1"/>
  <c r="O2" i="8" s="1"/>
  <c r="N2" i="8" a="1"/>
  <c r="N2" i="8" s="1"/>
  <c r="L2" i="8" a="1"/>
  <c r="L2" i="8" s="1"/>
  <c r="K2" i="8" a="1"/>
  <c r="K2" i="8" s="1"/>
  <c r="J2" i="8" a="1"/>
  <c r="J2" i="8" s="1"/>
  <c r="I2" i="8" a="1"/>
  <c r="I2" i="8" s="1"/>
  <c r="H2" i="8" a="1"/>
  <c r="H2" i="8" s="1"/>
  <c r="G2" i="8" a="1"/>
  <c r="G2" i="8" s="1"/>
  <c r="F2" i="8" a="1"/>
  <c r="F2" i="8" s="1"/>
  <c r="D2" i="8" a="1"/>
  <c r="D2" i="8" s="1"/>
  <c r="E2" i="8" a="1"/>
  <c r="E2" i="8" s="1"/>
  <c r="C2" i="8" a="1"/>
  <c r="C2" i="8" s="1"/>
  <c r="B2" i="8" a="1"/>
  <c r="B2" i="8" s="1"/>
  <c r="A2" i="8" a="1"/>
  <c r="A2" i="8" s="1"/>
  <c r="K55" i="1"/>
  <c r="K56" i="1"/>
  <c r="K57" i="1"/>
  <c r="K54" i="1"/>
  <c r="P2" i="7" a="1"/>
  <c r="P2" i="7" s="1"/>
  <c r="K45" i="1"/>
  <c r="K46" i="1"/>
  <c r="K47" i="1"/>
  <c r="K44" i="1"/>
  <c r="K41" i="1"/>
  <c r="K42" i="1"/>
  <c r="K40" i="1"/>
  <c r="K18" i="1"/>
  <c r="K19" i="1"/>
  <c r="K20" i="1"/>
  <c r="K21" i="1"/>
  <c r="K22" i="1"/>
  <c r="K23" i="1"/>
  <c r="K24" i="1"/>
  <c r="K25" i="1"/>
  <c r="K26" i="1"/>
  <c r="K27" i="1"/>
  <c r="K28" i="1"/>
  <c r="K17" i="1"/>
  <c r="E2" i="7" a="1"/>
  <c r="E2" i="7" s="1"/>
  <c r="O2" i="7" a="1"/>
  <c r="O2" i="7" s="1"/>
  <c r="N2" i="7" a="1"/>
  <c r="N2" i="7" s="1"/>
  <c r="L2" i="7" a="1"/>
  <c r="L2" i="7" s="1"/>
  <c r="K2" i="7" a="1"/>
  <c r="K2" i="7" s="1"/>
  <c r="J2" i="7" a="1"/>
  <c r="J2" i="7" s="1"/>
  <c r="I2" i="7" a="1"/>
  <c r="I2" i="7" s="1"/>
  <c r="H2" i="7" a="1"/>
  <c r="H2" i="7" s="1"/>
  <c r="G2" i="7" a="1"/>
  <c r="G2" i="7" s="1"/>
  <c r="F2" i="7" a="1"/>
  <c r="F2" i="7" s="1"/>
  <c r="D2" i="7" a="1"/>
  <c r="D2" i="7" s="1"/>
  <c r="C2" i="7" a="1"/>
  <c r="C2" i="7" s="1"/>
  <c r="B2" i="7" a="1"/>
  <c r="B2" i="7" s="1"/>
  <c r="A2" i="7" a="1"/>
  <c r="A2" i="7" s="1"/>
  <c r="D23" i="4" l="1"/>
  <c r="G27" i="4" s="1"/>
  <c r="G28" i="4" s="1"/>
  <c r="I28" i="4" s="1"/>
  <c r="D58" i="1"/>
  <c r="G64" i="1" s="1"/>
  <c r="I64" i="1" s="1"/>
  <c r="E33" i="1"/>
  <c r="G62" i="1" s="1"/>
  <c r="D48" i="2"/>
  <c r="G63" i="2" s="1"/>
  <c r="I63" i="2" s="1"/>
  <c r="E33" i="2"/>
  <c r="G62" i="2" s="1"/>
  <c r="D24" i="3"/>
  <c r="G28" i="3" s="1"/>
  <c r="G29" i="3" s="1"/>
  <c r="I29" i="3" s="1"/>
  <c r="D58" i="2"/>
  <c r="G64" i="2" s="1"/>
  <c r="I64" i="2" s="1"/>
  <c r="D48" i="1"/>
  <c r="G63" i="1" s="1"/>
  <c r="I63" i="1" s="1"/>
  <c r="G57" i="4"/>
  <c r="I57" i="4" s="1"/>
  <c r="D53" i="4"/>
  <c r="G59" i="4" s="1"/>
  <c r="I59" i="4" s="1"/>
  <c r="D46" i="4"/>
  <c r="G58" i="4" s="1"/>
  <c r="G58" i="3"/>
  <c r="D54" i="3"/>
  <c r="G60" i="3" s="1"/>
  <c r="I60" i="3" s="1"/>
  <c r="D47" i="3"/>
  <c r="G59" i="3" s="1"/>
  <c r="I59" i="3" s="1"/>
  <c r="I27" i="4" l="1"/>
  <c r="I28" i="3"/>
  <c r="G60" i="4"/>
  <c r="I60" i="4" s="1"/>
  <c r="I58" i="4"/>
  <c r="G61" i="3"/>
  <c r="I61" i="3" s="1"/>
  <c r="I58" i="3"/>
  <c r="I62" i="2"/>
  <c r="G65" i="2"/>
  <c r="I65" i="2" s="1"/>
  <c r="G65" i="1"/>
  <c r="I65" i="1" s="1"/>
  <c r="I6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<sst xmlns="http://schemas.openxmlformats.org/spreadsheetml/2006/main" count="3867" uniqueCount="870">
  <si>
    <t>Choose a Course</t>
  </si>
  <si>
    <t>Credits</t>
  </si>
  <si>
    <t>Requirement Area</t>
  </si>
  <si>
    <t>Degree/ Certificate Program Reference</t>
  </si>
  <si>
    <t>Choose</t>
  </si>
  <si>
    <t>Grade</t>
  </si>
  <si>
    <t>ACCT 1200 PRINCIPLES OF ACCOUNTING I (3)</t>
  </si>
  <si>
    <t>EL</t>
  </si>
  <si>
    <t>BSAD-E, GLA, GSS, HMSV-CC, HMSV-ADC, NASP-CTL, NASP-HTC, PARA, INDT</t>
  </si>
  <si>
    <t>Fall</t>
  </si>
  <si>
    <t>A</t>
  </si>
  <si>
    <t>3Q</t>
  </si>
  <si>
    <t>BSAD-E, ECED, GLA, HMSV-CC, HMSV-ADC, NASP-CTL, NASP-HTC, PARA</t>
  </si>
  <si>
    <t>Spring</t>
  </si>
  <si>
    <t>A-</t>
  </si>
  <si>
    <t>FC</t>
  </si>
  <si>
    <t xml:space="preserve">BTNB, </t>
  </si>
  <si>
    <t>Summer</t>
  </si>
  <si>
    <t>B+</t>
  </si>
  <si>
    <t>CO</t>
  </si>
  <si>
    <t>BSAD-BA, BSAD-E</t>
  </si>
  <si>
    <t>B</t>
  </si>
  <si>
    <t>CH1</t>
  </si>
  <si>
    <t>NASP-CTL, CTL-C, BA-C, E-C</t>
  </si>
  <si>
    <t>B-</t>
  </si>
  <si>
    <t>ACCT 1210 PRINCIPLES OF ACCOUNTING II (3)</t>
  </si>
  <si>
    <t>BSAD-BA, BSAD-E, CNST, ECED, GLA, GSS, HMSV-CC, HMSV-ADC, NASP-CTL, NASP-HTC, PARA, INDT</t>
  </si>
  <si>
    <t>C+</t>
  </si>
  <si>
    <t>BSAD-BA, BSAD-E, ECED, GLA, HMSV-CC, HMSV-ADC, NASP-CTL, NASP-HTC, PARA</t>
  </si>
  <si>
    <t>C</t>
  </si>
  <si>
    <t>C-</t>
  </si>
  <si>
    <t>ACCT 2900 SPECIAL TOPICS (1)</t>
  </si>
  <si>
    <t>BSAD-BA, BSAD-E, GLA, GSS, HMSV-CC, HMSV-ADC, NASP-CTL, NASP-HTC, PARA</t>
  </si>
  <si>
    <t>D</t>
  </si>
  <si>
    <t>ACCT 2900 SPECIAL TOPICS (2)</t>
  </si>
  <si>
    <t>F</t>
  </si>
  <si>
    <t>ACCT 2900 SPECIAL TOPICS (3)</t>
  </si>
  <si>
    <t>Current</t>
  </si>
  <si>
    <t>ACCT 2990 INTERNSHIP (1)</t>
  </si>
  <si>
    <t>Future</t>
  </si>
  <si>
    <t>ACCT 2990 INTERNSHIP (2)</t>
  </si>
  <si>
    <t>Confirmed Transfer</t>
  </si>
  <si>
    <t>ACCT 2990 INTERNSHIP (3)</t>
  </si>
  <si>
    <t>Pending Transfer</t>
  </si>
  <si>
    <t>ACCT 2990 INTERNSHIP (4)</t>
  </si>
  <si>
    <t>Credit for Prior Learning (PL)</t>
  </si>
  <si>
    <t>AGRI 1010 DIVERSITY OF FOOD PRODUCTION SYSTEMS/ AGRI 1014 DIVERSITY OF FOOD SYSTEMS LAB (4)</t>
  </si>
  <si>
    <t>3L</t>
  </si>
  <si>
    <t>BTNB, BSAD-BA, BSAD-E, GLA, GSS, IEH, HMSV-CC, HMSV-ADC, PARA, ECED, CNST, NASP-HTC, NASP-CTL</t>
  </si>
  <si>
    <t>Pass (P)</t>
  </si>
  <si>
    <t>AGRI 1048 GARDENING (1)</t>
  </si>
  <si>
    <t>BSAD-BA, BSAD-E, GLA, GSS, HMSV-CC, HMSV-ADC, NASP-CTL, NASP-HTC, PARA, INDT</t>
  </si>
  <si>
    <t>Incomplete (I)</t>
  </si>
  <si>
    <t>CH4</t>
  </si>
  <si>
    <t>INDT</t>
  </si>
  <si>
    <t>CH2</t>
  </si>
  <si>
    <t>5H</t>
  </si>
  <si>
    <t>AGRI 1050 FOOD PERSERVATION (1)</t>
  </si>
  <si>
    <t>AGRI 1150 AQUACULTURE SCIENCE/ AQUACULTURE SCIENCE LAB (4)</t>
  </si>
  <si>
    <t>AGRI 2340 NATIVE AMERICAN TRADITIONAL FOODS (3)</t>
  </si>
  <si>
    <t>AGRI 2900 SPECIAL TOPICS (1)</t>
  </si>
  <si>
    <t>AGRI 2900 SPECIAL TOPICS (2)</t>
  </si>
  <si>
    <t>AGRI 2900 SPECIAL TOPICS (3)</t>
  </si>
  <si>
    <t>AGRI 2990 INTERNSHIPS (1)</t>
  </si>
  <si>
    <t>CH3</t>
  </si>
  <si>
    <t>AGRI 2990 INTERNSHIPS (2)</t>
  </si>
  <si>
    <t>AGRI 2990 INTERNSHIPS (3)</t>
  </si>
  <si>
    <t>AGRI 2990 INTERNSHIPS (4)</t>
  </si>
  <si>
    <t>ARTS 1010 INTRODUCTION TO THE VISUAL ARTS (3)</t>
  </si>
  <si>
    <t>3A</t>
  </si>
  <si>
    <t>BTNB, BSAD-BA, BSAD-E, GLA, GSS, IEH, HMSV-CC, HMSV-ADC, PARA, ECED, INDT, CNST, NASP-HTC, NASP-CTL</t>
  </si>
  <si>
    <t>ARTS 1050 INTRODUCTION TO ART HISTORY &amp; CRITICISM I (3)</t>
  </si>
  <si>
    <t>ARTS 1060 INTRO TO ART HISTORY AND CRITICISM II (3)</t>
  </si>
  <si>
    <t>ARTS 1100 BASIC DESIGN (3)</t>
  </si>
  <si>
    <t>ARTS 1200 DRAWING (1)</t>
  </si>
  <si>
    <t>ARTS 1200 DRAWING (2)</t>
  </si>
  <si>
    <t>ARTS 1200 DRAWING (3)</t>
  </si>
  <si>
    <t>ARTS 1300 PAINTING (1)</t>
  </si>
  <si>
    <t>ARTS 1300 PAINTING (2)</t>
  </si>
  <si>
    <t>ARTS 1300 PAINTING (3)</t>
  </si>
  <si>
    <t>ARTS 1400 SCULPTURE (1)</t>
  </si>
  <si>
    <t>ARTS 1400 SCULPTURE (2)</t>
  </si>
  <si>
    <t>ARTS 1400 SCULPTURE (3)</t>
  </si>
  <si>
    <t>ARTS 2900 SPECIAL TOPICS (1)</t>
  </si>
  <si>
    <t>ARTS 2900 SPECIAL TOPICS (2)</t>
  </si>
  <si>
    <t>ARTS 2900 SPECIAL TOPICS (3)</t>
  </si>
  <si>
    <t>ARTS 2990 INTERNSHIP (1)</t>
  </si>
  <si>
    <t>ARTS 2990 INTERNSHIP (2)</t>
  </si>
  <si>
    <t>ARTS 2990 INTERNSHIP (3)</t>
  </si>
  <si>
    <t>ARTS 2990 INTERNSHIP (4)</t>
  </si>
  <si>
    <t>AUTO 1010 EXPLORATORY MECHANICS (3)</t>
  </si>
  <si>
    <t>AUTO 1020 AUTOMOTIVE POWER TRAIN (3)</t>
  </si>
  <si>
    <t>AUTO 2900 SPECIAL TOPICS (1)</t>
  </si>
  <si>
    <t>AUTO 2900 SPECIAL TOPICS (2)</t>
  </si>
  <si>
    <t>AUTO 2900 SPECIAL TOPICS (3)</t>
  </si>
  <si>
    <t>AUTO 2990 INTERNSHIP (1)</t>
  </si>
  <si>
    <t>AUTO 2990 INTERNSHIP (2)</t>
  </si>
  <si>
    <t>AUTO 2990 INTERNSHIP (3)</t>
  </si>
  <si>
    <t>AUTO 2990 INTERNSHIP (4)</t>
  </si>
  <si>
    <t>BIOS 1010/1014 GENERAL BIOLOGY (4)</t>
  </si>
  <si>
    <t>PN1-C</t>
  </si>
  <si>
    <t>BIOS 1110/1114 GENERAL BOTANY (4)</t>
  </si>
  <si>
    <t>BIOS 1200/1204 CONCEPTS OF ECOLOGY (4)</t>
  </si>
  <si>
    <t>4G</t>
  </si>
  <si>
    <t>BIOS 1210/1214 INTRODUCTION TO GEOLOGY (4)</t>
  </si>
  <si>
    <t>IEH</t>
  </si>
  <si>
    <t>BTNB, BSAD-BA, BSAD-E, GLA, GSS, HMSV-CC, HMSV-ADC, PARA, ECED, CNST, NASP-HTC, NASP-CTL</t>
  </si>
  <si>
    <t>BIOS 2030 INTRODUCTION TO ENVIRONMENTAL ISSUES (3)</t>
  </si>
  <si>
    <t>BIOS 2250/2254 HUMAN ANATOMY AND PHYSIOLOGY I (4)</t>
  </si>
  <si>
    <t>BIOS 2260/2264 HUMAN ANATOMY AND PHYSIOLOGY II (4)</t>
  </si>
  <si>
    <t>PN2-C</t>
  </si>
  <si>
    <t>BIOS 2460/2464 MICROBIOLOGY (4)</t>
  </si>
  <si>
    <t>BIOS 2900 SPECIAL TOPICS (1)</t>
  </si>
  <si>
    <t>BIOS 2900 SPECIAL TOPICS (2)</t>
  </si>
  <si>
    <t>BIOS 2900 SPECIAL TOPICS (3)</t>
  </si>
  <si>
    <t>BIOS 2990 INTERNSHIP (1)</t>
  </si>
  <si>
    <t>BIOS 2990 INTERNSHIP (2)</t>
  </si>
  <si>
    <t>BIOS 2990 INTERNSHIP (3)</t>
  </si>
  <si>
    <t>BIOS 2990 INTERNSHIP (4)</t>
  </si>
  <si>
    <t>BSAD 1040 PERSONAL FINANCE (3)</t>
  </si>
  <si>
    <t>BSAD 1050 INTRODUCTION TO BUSINESS (3)</t>
  </si>
  <si>
    <t>BSAD-E, GLA, GSS, HMSV-CC, HMSV-ADC, NASP-HTC, PARA, INDT</t>
  </si>
  <si>
    <t>BA-C</t>
  </si>
  <si>
    <t>BSAD-BA, NASP-CTL, CTL-C</t>
  </si>
  <si>
    <t>BTNB</t>
  </si>
  <si>
    <t>BSAD 2050 BUSINESS COMMUNICATION (3)</t>
  </si>
  <si>
    <t>2W2</t>
  </si>
  <si>
    <t>BSAD-BA, BSAD-E, CNST, ECED, GLA, GSS, HMSV-CC, HMSV-ADC, NASP-CTL, NASP-HTC, PARA, IEH</t>
  </si>
  <si>
    <t>2O</t>
  </si>
  <si>
    <t>NASP-CTL, CTL-C</t>
  </si>
  <si>
    <t>BSAD 2310 ETHICS (3)</t>
  </si>
  <si>
    <t>BSAD-BA, BSAD-E, GLA, GSS, IEH, HMSV-CC, HMSV-ADC, PARA, ECED, INDT, CNST, NASP-HTC, NASP-CTL</t>
  </si>
  <si>
    <t>BSAD-BA, BSAD-E, GLA, GSS, IEH, HMSV-CC, HMSV-ADC, PARA, ECED, CNST, NASP-HTC, NASP-CTL</t>
  </si>
  <si>
    <t>BA-C, E-C</t>
  </si>
  <si>
    <t>BSAD 2520 PRINCIPLES OF MARKETING (3)</t>
  </si>
  <si>
    <t>BSAD-E, GLA, GSS, IEH, HMSV-CC, HMSV-ADC, PARA, ECED, CNST, NASP-HTC, NASP-CTL</t>
  </si>
  <si>
    <t xml:space="preserve">BA-C, E-C </t>
  </si>
  <si>
    <t>BSAD 2540 PRINCIPLES OF MANAGEMENT (3)</t>
  </si>
  <si>
    <t>BSAD-BA</t>
  </si>
  <si>
    <t>BSAD-BA, GLA, GSS, HMSV-CC, HMSV-ADC, NASP-CTL, NASP-HTC, PARA, INDT</t>
  </si>
  <si>
    <t>BSAD 2700 BUSINESS LAW I (3)</t>
  </si>
  <si>
    <t>BSAD 2710 BUSINESS LAW II (3)</t>
  </si>
  <si>
    <t>BSAD 2900 SPECIAL TOPICS (1)</t>
  </si>
  <si>
    <t>BSAD 2900 SPECIAL TOPICS (2)</t>
  </si>
  <si>
    <t>BSAD 2900 SPECIAL TOPICS (3)</t>
  </si>
  <si>
    <t>BSAD 2990 INTERNSHIP (1)</t>
  </si>
  <si>
    <t>BSAD 2990 INTERNSHIP (2)</t>
  </si>
  <si>
    <t>BSAD 2990 INTERNSHIP (3)</t>
  </si>
  <si>
    <t>BSAD 2990 INTERNSHIP (4)</t>
  </si>
  <si>
    <t>BSAD 3425 MANAGEMENT INFORMATION SYSTEMS (MIS) (3)</t>
  </si>
  <si>
    <t>PC</t>
  </si>
  <si>
    <t>BSAD 3440 PRINCIPLES OF FINANCE (3)</t>
  </si>
  <si>
    <t>BSAD 3620 NATIVE NATIONS AND INTERNATIONAL BUSINESS (3)</t>
  </si>
  <si>
    <t>BSAD 3670 HUMAN RESOURCE MANAGEMENT</t>
  </si>
  <si>
    <t>BSAD 4690 ORGANIZATIONAL BEHAVIOR</t>
  </si>
  <si>
    <t>BSAD 4800 STRATEGIC MANAGEMENT</t>
  </si>
  <si>
    <t>BSAD 4900 SPECIAL TOPICS (1)</t>
  </si>
  <si>
    <t>BSAD 4900 SPECIAL TOPICS (2)</t>
  </si>
  <si>
    <t>BSAD 4900 SPECIAL TOPICS (3)</t>
  </si>
  <si>
    <t>BSAD 4990 INTERNSHIP (1)</t>
  </si>
  <si>
    <t>BSAD 4990 INTERNSHIP (2)</t>
  </si>
  <si>
    <t>BSAD 4990 INTERNSHIP (3)</t>
  </si>
  <si>
    <t>BSAD 4990 INTERNSHIP (4)</t>
  </si>
  <si>
    <t>CHEM 0900/0904 PRECHEMISTRY (4)</t>
  </si>
  <si>
    <t>DV</t>
  </si>
  <si>
    <t>CHEM 1050/1054 APPLIED ENVRIONMENTAL CHEMISTRY &amp; CONSERVATION BIOLOGY (4)</t>
  </si>
  <si>
    <t>CHEM 1090/1094 GENERAL CHEMISTRY I (4)</t>
  </si>
  <si>
    <t>CHEM 1100/1104 GENERAL CHEMISTRY II (4)</t>
  </si>
  <si>
    <t>CHEM 2510 ORGANIC CHEMISTRY I / CHEM 2514 ORGANIC CHEMISTRY I LAB (4)</t>
  </si>
  <si>
    <t>CHEM 2520 ORGANIC CHEMISTRY II / CHEM 2524 LAB (4)</t>
  </si>
  <si>
    <t>GSS, IEH</t>
  </si>
  <si>
    <t>CHEM 2900 SPECIAL TOPICS (1)</t>
  </si>
  <si>
    <t>CHEM 2900 SPECIAL TOPICS (2)</t>
  </si>
  <si>
    <t>CHEM 2900 SPECIAL TOPICS (3)</t>
  </si>
  <si>
    <t>CHEM 2990 INTERNSHIP (1)</t>
  </si>
  <si>
    <t>CHEM 2990 INTERNSHIP (2)</t>
  </si>
  <si>
    <t>CHEM 2990 INTERNSHIP (3)</t>
  </si>
  <si>
    <t>CHEM 2990 INTERNSHIP (4)</t>
  </si>
  <si>
    <t>CNST 1000 CONSTRUCTION SAFETY (1)</t>
  </si>
  <si>
    <t>CA-C, INDT</t>
  </si>
  <si>
    <t>CNST 1010 FUNDAMENTALS OF CARPENTRY (3)</t>
  </si>
  <si>
    <t>CNST, CA-C</t>
  </si>
  <si>
    <t>CNST 1020 CONSTRUCTION THEORY (3)</t>
  </si>
  <si>
    <t>CA-C</t>
  </si>
  <si>
    <t>CNST</t>
  </si>
  <si>
    <t>CNST 1030 BLUEPRINT READING (3)</t>
  </si>
  <si>
    <t>CNST 1040 PRACTICAL CARPENTRY I (3)</t>
  </si>
  <si>
    <t>CNST 1050 FRAMING AND EXTERIOR FINISHING (3)</t>
  </si>
  <si>
    <t>CNST 1070 PRACTICAL CARPENTRY II (3)</t>
  </si>
  <si>
    <t>CNST 1080 PRACTICAL CARPENTRY III (3)</t>
  </si>
  <si>
    <t>CNST 1090 INTERIOR FINISHING (3)</t>
  </si>
  <si>
    <t>CNST 2900 SPECIAL TOPICS (1)</t>
  </si>
  <si>
    <t>CNST 2900 SPECIAL TOPICS (2)</t>
  </si>
  <si>
    <t>CNST 2900 SPECIAL TOPICS (3)</t>
  </si>
  <si>
    <t>CNST 2990 INTERNSHIP (1)</t>
  </si>
  <si>
    <t>CNST 2990 INTERNSHIP (2)</t>
  </si>
  <si>
    <t>CNST 2990 INTERNSHIP (3)</t>
  </si>
  <si>
    <t>CNST 2990 INTERNSHIP (4)</t>
  </si>
  <si>
    <t>CRIM 1010 INTRODUCTION TO CRIMINAL JUSTICE (3)</t>
  </si>
  <si>
    <t>CRIM 1020 INTRODUCTION TO CORRECTIONS (3)</t>
  </si>
  <si>
    <t>CRIM 1030 COURTS AND JUDICIAL PROCESS (3)</t>
  </si>
  <si>
    <t xml:space="preserve">EL </t>
  </si>
  <si>
    <t>CRIM 2030 POLICE AND SOCIETY (3)</t>
  </si>
  <si>
    <t>CRIM 2100 JUVENILLE JUSTICE (3)</t>
  </si>
  <si>
    <t>CRIM 2900 SPECIAL TOPICS (1)</t>
  </si>
  <si>
    <t>CRIM 2900 SPECIAL TOPICS (2)</t>
  </si>
  <si>
    <t>CRIM 2900 SPECIAL TOPICS (3)</t>
  </si>
  <si>
    <t>CRIM 2990 INTERNSHIP (1)</t>
  </si>
  <si>
    <t>CRIM 2990 INTERNSHIP (2)</t>
  </si>
  <si>
    <t>CRIM 2990 INTERNSHIP (3)</t>
  </si>
  <si>
    <t>CRIM 2990 INTERNSHIP (4)</t>
  </si>
  <si>
    <t>ECED 1050 EXPRESSIVE ARTS (3)</t>
  </si>
  <si>
    <t>ECED</t>
  </si>
  <si>
    <t>ECED 1060 OBSERVATION, ASSESSMENT, AND GUIDANCE (3)</t>
  </si>
  <si>
    <t>ECED 1110 INFANT/TODDLER DEVELOPMENT (3)</t>
  </si>
  <si>
    <t>ECED, CDAIT-C</t>
  </si>
  <si>
    <t>ECED 1120 PRESCHOOL CHILD DEVELOPMENT (2)</t>
  </si>
  <si>
    <t>ECED, CDAP-C</t>
  </si>
  <si>
    <t>ECED 1150 INTRODUCTION TO EARLY CHILDHOOD EDUCATION (3)</t>
  </si>
  <si>
    <t>ECED, CDAIT-C, CDAP-C</t>
  </si>
  <si>
    <t>ECED 1160 EARLY LANGUAGE LITERACY (3)</t>
  </si>
  <si>
    <t xml:space="preserve">ECED, </t>
  </si>
  <si>
    <t>ECED 1220 PRE-PRACTICUM (1)</t>
  </si>
  <si>
    <t>ECED 1230 SCHOOL AGE CHILD DEVELOPMENT (2)</t>
  </si>
  <si>
    <t>ECED 1260 EARLY CHILDHOOD HEALTH, SAFETY &amp; NUTRITION (3)</t>
  </si>
  <si>
    <t>BTNB, BSAD-BA, BSAD-E, GLA, GSS, IEH, HMSV-CC, HMSV-ADC, PARA, CNST, NASP-HTC, NASP-CTL</t>
  </si>
  <si>
    <t>CDAIT-C, CDAP-C, ECED</t>
  </si>
  <si>
    <t>ECED 1610 INFANT PRACTICUM (1)</t>
  </si>
  <si>
    <t>ECED 1620 TODDLER PRACTICUM (1)</t>
  </si>
  <si>
    <t>ECED 1630 PRESCHOOL PRACTICUM (1)</t>
  </si>
  <si>
    <t>ECED 1640 SCHOOL-AGE PRACTICUM (1)</t>
  </si>
  <si>
    <t>ECED 2050 CHILDREN WITH EXCEPTIONALITIES (3)</t>
  </si>
  <si>
    <t>BSAD-BA, BSAD-E, GLA, GSS,  NASP-CTL, NASP-HTC, INDT</t>
  </si>
  <si>
    <t>PARA</t>
  </si>
  <si>
    <t>ECED 2060 EARLY CHILDHOOD EDUCATION CURRICULUM PLANNING (3)</t>
  </si>
  <si>
    <t>ECED 2070 FAMILY AND COMMUNITY RELATIONSHIPS (3)</t>
  </si>
  <si>
    <t>ECED 2080 CDA PROFESSIONAL PORTFOLIO: INFANT/TODDLER</t>
  </si>
  <si>
    <t>5C2</t>
  </si>
  <si>
    <t>ECED,</t>
  </si>
  <si>
    <t>CDAIT-C</t>
  </si>
  <si>
    <t>ECED 2090 CDA PROFESSIONAL PORTFOLIO: PRESCHOOL</t>
  </si>
  <si>
    <t>CDAP-C</t>
  </si>
  <si>
    <t>ECED 2450 EARLY CHILDHOOD ADMINISTRATION (3)</t>
  </si>
  <si>
    <t>ECED 2900 SPECIAL TOPICS (1)</t>
  </si>
  <si>
    <t>ECED 2900 SPECIAL TOPICS (2)</t>
  </si>
  <si>
    <t>ECED 2900 SPECIAL TOPICS (3)</t>
  </si>
  <si>
    <t>ECED 2990 INTERNSHIP (1)</t>
  </si>
  <si>
    <t>ECED 2990 INTERNSHIP (2)</t>
  </si>
  <si>
    <t>ECED 2990 INTERNSHIP (3)</t>
  </si>
  <si>
    <t>ECED 2990 INTERNSHIP (4)</t>
  </si>
  <si>
    <t>ECON 2110 PRINCIPLES OF MACROECONOMICS (3)</t>
  </si>
  <si>
    <t>ECON 2120 PRINCIPLES OF MICROECONOMICS (3)</t>
  </si>
  <si>
    <t>ECON 2900 SPECIAL TOPICS (1)</t>
  </si>
  <si>
    <t>ECON 2900 SPECIAL TOPICS (2)</t>
  </si>
  <si>
    <t>ECON 2900 SPECIAL TOPICS (3)</t>
  </si>
  <si>
    <t>ECON 2990 INTERNSHIP (1)</t>
  </si>
  <si>
    <t>ECON 2990 INTERNSHIP (2)</t>
  </si>
  <si>
    <t>ECON 2990 INTERNSHIP (3)</t>
  </si>
  <si>
    <t>ECON 2990 INTERNSHIP (4)</t>
  </si>
  <si>
    <t>EDUC 1010 STUDENT SUCCESS STRATEGIES (2)</t>
  </si>
  <si>
    <t>5C1</t>
  </si>
  <si>
    <t>BTNB, BSAD-BA, BSAD-E, CNST, ECED, GLA, GSS, HMSV-CC, HMSV-ADC, NASP-CTL, NASP-HTC, PARA, IEH, INDT</t>
  </si>
  <si>
    <t>BA-C, E-C, ADC-C, CC-C, HTC-C, CTL-C, PN1-C, CA-C</t>
  </si>
  <si>
    <t>EDUC 1020 CAREER SURVIVAL (1)</t>
  </si>
  <si>
    <t>ECED, INDT</t>
  </si>
  <si>
    <t>EDUC 1110 INTRODUCTION TO PROFESSIONAL EDUCATION (3)</t>
  </si>
  <si>
    <t>BSAD-BA, BSAD-E, GLA, GSS, HMSV-CC, HMSV-ADC, NASP-CTL, NASP-HTC, INDT</t>
  </si>
  <si>
    <t>TIL-C</t>
  </si>
  <si>
    <t>EDUC 1111 PROJECT PARA (1)</t>
  </si>
  <si>
    <t>EDUC 1200 TRAUMA INFORMED PRACTICES IN EDUCATION</t>
  </si>
  <si>
    <t>BSAD-BA, BSAD-E, GLA, GSS, HMSV-CC, HMSV-ADC, NASP-CTL, NASP-HTC, INDT, PARA</t>
  </si>
  <si>
    <t>EDUC 1200 TRAUMA INFORMED PRACTICES IN EDUCATION (1)</t>
  </si>
  <si>
    <t>EDUC 1700 PROFESSIONAL PRACTICUM (1-2)</t>
  </si>
  <si>
    <t>EDUC 1711 PRAXIS CORE (1)</t>
  </si>
  <si>
    <t>EDUC 2000 EDUCATIONAL PSYCHOLOGY (3)</t>
  </si>
  <si>
    <t>EDUC 2030 MULTICULTURAL EDUCATION (3)</t>
  </si>
  <si>
    <t>BTNB, BSAD-BA, BSAD-E, GLA, GSS, IEH, HMSV-CC, HMSV-ADC, ECED, CNST, NASP-HTC, NASP-CTL</t>
  </si>
  <si>
    <t>EDUC 2050 THE EXCEPTIONAL LEARNER IN THE CLASSROOM (3)</t>
  </si>
  <si>
    <t>EDUC 2070 ADDITIONAL LANGUAGE ACQUISITION AND DEVELOPMENT (3)</t>
  </si>
  <si>
    <t>BTNB, BSAD-BA, BSAD-E, GLA, GSS, IEH, HMSV-CC, HMSV-ADC,  ECED, CNST, NASP-HTC, NASP-CTL</t>
  </si>
  <si>
    <t>EDUC 2590 INSTRUCTIONAL TECHHNOLOGY (3)</t>
  </si>
  <si>
    <t>EDUC 2700 ONLINE TEACHING CERTIFICATE (3)</t>
  </si>
  <si>
    <t>EDUC 2720 ONLINE TEACHING CERTIFICATE II: ENGAGING STUDENTS IN ONLINE LEARNING (3)</t>
  </si>
  <si>
    <t>EDUC 2800 PROFESSIONAL PRACTICUM (1-2)</t>
  </si>
  <si>
    <t>PARA, TIL-C</t>
  </si>
  <si>
    <t>EDUC 2900 SPECIAL TOPICS (1)</t>
  </si>
  <si>
    <t>EDUC 2900 SPECIAL TOPICS (2)</t>
  </si>
  <si>
    <t>EDUC 2900 SPECIAL TOPICS (3)</t>
  </si>
  <si>
    <t>EDUC 2990 INTERNSHIP (1)</t>
  </si>
  <si>
    <t>EDUC 2990 INTERNSHIP (2)</t>
  </si>
  <si>
    <t>EDUC 2990 INTERNSHIP (3)</t>
  </si>
  <si>
    <t>EDUC 2990 INTERNSHIP (4)</t>
  </si>
  <si>
    <t>ENGL 0900 ENGLISH SKILLS (3)</t>
  </si>
  <si>
    <t>ENGL 1010 ENGLISH COMPOSITION I (3)</t>
  </si>
  <si>
    <t>2W1</t>
  </si>
  <si>
    <t>ENGL 1020 ENGLISH COMPOSITION II (3)</t>
  </si>
  <si>
    <t>BTNB, BSAD-BA, BSAD-E, CNST, ECED, GLA, GSS, HMSV-CC, HMSV-ADC, NASP-CTL, NASP-HTC, PARA, IEH</t>
  </si>
  <si>
    <t>ENGL 1040 CREATIVE WRITING (3)</t>
  </si>
  <si>
    <t>BTNB, BSAD-BA, BSAD-E, CNST, ECED, GLA, GSS, HMSV-CC, HMSV-ADC, NASP-CTL, NASP-HTC, PARA</t>
  </si>
  <si>
    <t>ENGL 1050 JOURNALISTIC WRITING (3)</t>
  </si>
  <si>
    <t>ENGL 1150 CRITICAL THINKING (3)</t>
  </si>
  <si>
    <t>ENGL 2100 INTRODUCTION TO LITERATURE (3)</t>
  </si>
  <si>
    <t>ENGL 2170 AMERIAN LITERATURE SINCE 1865 (3)</t>
  </si>
  <si>
    <t>ENGL 2400 TECHNICAL WRITING (2)</t>
  </si>
  <si>
    <t>ENGL 2900 SPECIAL TOPICS (1)</t>
  </si>
  <si>
    <t>ENGL 2900 SPECIAL TOPICS (2)</t>
  </si>
  <si>
    <t>ENGL 2900 SPECIAL TOPICS (3)</t>
  </si>
  <si>
    <t>ENGL 2990 INTERNSHIP (1)</t>
  </si>
  <si>
    <t>ENGL 2990 INTERNSHIP (2)</t>
  </si>
  <si>
    <t>ENGL 2990 INTERNSHIP (3)</t>
  </si>
  <si>
    <t>ENGL 2990 INTERNSHIP (4)</t>
  </si>
  <si>
    <t>ENTR 1050 INTRODUCTION TO ENTREPRENEURSHIP (3)</t>
  </si>
  <si>
    <t>BSAD-E, CNST, E-C</t>
  </si>
  <si>
    <t>ENTR 2030 ENTREPRENEURSHIP ACCOUNTING (3)</t>
  </si>
  <si>
    <t>E-C</t>
  </si>
  <si>
    <t>BSAD-E</t>
  </si>
  <si>
    <t>BTNB, BSAD-BA, BSAD-E, ECED, GLA, HMSV-CC, HMSV-ADC, NASP-CTL, NASP-HTC, PARA, INDT, CNST</t>
  </si>
  <si>
    <t>ENTR 2040 ENTREPRENEURSHIP FEASIBILITY STUDY (3)</t>
  </si>
  <si>
    <t>ENTR 2050 MARKETING FOR THE ENTREPRENEUR (3)</t>
  </si>
  <si>
    <t>ENTR 2060 ENTREPRENEURSHIP LEGAL ISSUES (3)</t>
  </si>
  <si>
    <t>ENTR 2090 ENTREPRENEURSHIP BUSINESS PLAN (3)</t>
  </si>
  <si>
    <t>ENTR 2900 SPECIAL TOPICS (1)</t>
  </si>
  <si>
    <t>ENTR 2900 SPECIAL TOPICS (2)</t>
  </si>
  <si>
    <t>ENTR 2900 SPECIAL TOPICS (3)</t>
  </si>
  <si>
    <t>ENTR 2990 INTERNSHIP (1)</t>
  </si>
  <si>
    <t>ENTR 2990 INTERNSHIP (2)</t>
  </si>
  <si>
    <t>ENTR 2990 INTERNSHIP (3)</t>
  </si>
  <si>
    <t>ENTR 2990 INTERNSHIP (4)</t>
  </si>
  <si>
    <t>GEOG 1010 WORLD REGIONAL GEOGRAPHY (3)</t>
  </si>
  <si>
    <t>GEOG 2900 SPECIAL TOPICS (1)</t>
  </si>
  <si>
    <t>GEOG 2900 SPECIAL TOPICS (2)</t>
  </si>
  <si>
    <t>CH5</t>
  </si>
  <si>
    <t>GEOG 2900 SPECIAL TOPICS (3)</t>
  </si>
  <si>
    <t>CH6</t>
  </si>
  <si>
    <t>GEOG 2990 INTERNSHIP (1)</t>
  </si>
  <si>
    <t>GEOG 2990 INTERNSHIP (2)</t>
  </si>
  <si>
    <t>GEOG 2990 INTERNSHIP (3)</t>
  </si>
  <si>
    <t>GEOG 2990 INTERNSHIP (4)</t>
  </si>
  <si>
    <t>HIST 1110 WORLD HISTORY I (3)</t>
  </si>
  <si>
    <t>HIST 1111 WORLD HISTORY II (3)</t>
  </si>
  <si>
    <t>HIST 2010 AMERICAN HISTORY I (3)</t>
  </si>
  <si>
    <t>HIST 2020 AMERICAN HISTORY II (3)</t>
  </si>
  <si>
    <t>HIST 2900 SPECIAL TOPICS (1)</t>
  </si>
  <si>
    <t>HIST 2900 SPECIAL TOPICS (2)</t>
  </si>
  <si>
    <t>HIST 2900 SPECIAL TOPICS (3)</t>
  </si>
  <si>
    <t>HIST 2990 INTERNSHIP (1)</t>
  </si>
  <si>
    <t>HIST 2990 INTERNSHIP (2)</t>
  </si>
  <si>
    <t>HIST 2990 INTERNSHIP (3)</t>
  </si>
  <si>
    <t>HIST 2990 INTERNSHIP (4)</t>
  </si>
  <si>
    <t>HLTH 1010 INTRODUCTION TO HEALTHCARE (1)</t>
  </si>
  <si>
    <t>HLTH 1020 FIRST AID/CPR (1)</t>
  </si>
  <si>
    <t>HLTH 1040 PHYSICAL ACTIVITY (1)</t>
  </si>
  <si>
    <t>HLTH 1041 SOCIAL ACTIVITY (1)</t>
  </si>
  <si>
    <t>HLTH 1042 TRADITIONAL NATIVE AMERICAN GAMES (1)</t>
  </si>
  <si>
    <t>HLTH 1043 BEADING (1)</t>
  </si>
  <si>
    <t>HLTH 1044 NATIVE AMERICAN CLOTHING DESIGN AND CONSTRUCTION (1)</t>
  </si>
  <si>
    <t>HLTH 1044 NATIVE AMERICAN CLOTHING DESIGN AND CONSTRUCTION (2)</t>
  </si>
  <si>
    <t>HLTH 1044 NATIVE AMERICAN CLOTHING DESIGN AND CONSTRUCTION (3)</t>
  </si>
  <si>
    <t>HLTH 1045 ARCHERY/HUNTING SAFETY (1)</t>
  </si>
  <si>
    <t>HLTH 1046 AIHEC (1)</t>
  </si>
  <si>
    <t>HLTH 1047 FATHERHOOD AND MOTHERHOOD IS SACRED (1)</t>
  </si>
  <si>
    <t>CC-C</t>
  </si>
  <si>
    <t>HLTH 1060 COMPREHENSIVE MEDICAL TERMINOLOGY (3)</t>
  </si>
  <si>
    <t>HLTH 2300 INTRODUCTION TO NUTRITION (3)</t>
  </si>
  <si>
    <t>HLTH 2310 HEALTH EDUCATION AND WELLNESS (3)</t>
  </si>
  <si>
    <t>HLTH 2900 SPECIAL TOPICS (1</t>
  </si>
  <si>
    <t>HLTH 2900 SPECIAL TOPICS (2)</t>
  </si>
  <si>
    <t>HLTH 2900 SPECIAL TOPICS (3)</t>
  </si>
  <si>
    <t>HLTH 2990 INTERNSHIP (1)</t>
  </si>
  <si>
    <t>HLTH 2990 INTERNSHIP (2)</t>
  </si>
  <si>
    <t>HLTH 2990 INTERNSHIP (3)</t>
  </si>
  <si>
    <t>HLTH 2990 INTERNSHIP (4)</t>
  </si>
  <si>
    <t>HMSV 1010 INTRODUCTION TO NATIVE AMERICAN HUMAN SERVICES (3)</t>
  </si>
  <si>
    <t>BSAD-BA, BSAD-E, GLA, GSS, NASP-CTL, NASP-HTC, PARA, INDT</t>
  </si>
  <si>
    <t>HMSV-CC, HMSV-ADC, ADC-C</t>
  </si>
  <si>
    <t>HMSV 1200 INTRODUCTION TO COUNSELING TECHNIQUES (3)</t>
  </si>
  <si>
    <t>HMSV 2010 INDIAN CHILD WELFARE ACT (ICWA) (3)</t>
  </si>
  <si>
    <t>HMSV 2100 STRATEGIES IN GROUP COUNSELING (3)</t>
  </si>
  <si>
    <t>ADC-C</t>
  </si>
  <si>
    <t>HMSV 2150 MULTICULTURAL COUNSELING (2)</t>
  </si>
  <si>
    <t>BTNB, BSAD-BA, BSAD-E, GLA, GSS, IEH,  PARA, ECED, CNST, NASP-HTC, NASP-CTL</t>
  </si>
  <si>
    <t>HMSV-ADC, HMSV-CC, ADC-C</t>
  </si>
  <si>
    <t>HMSV 2250 ALCOHOL/DRUG ASSESSMENT, CASE PLANNING &amp; MANAGEMENT (2)</t>
  </si>
  <si>
    <t>BSAD-BA, BSAD-E, GLA, GSS, HMSV-CC, NASP-CTL, NASP-HTC, PARA, INDT</t>
  </si>
  <si>
    <t>HMSV-ADC, ADC-C</t>
  </si>
  <si>
    <t>HMSV 2300 INTRODUCTION TO FAMILY COUNSELING (3)</t>
  </si>
  <si>
    <t>BSAD-BA, BSAD-E, GLA, GSS, HMSV-ADC, NASP-CTL, NASP-HTC, PARA, INDT</t>
  </si>
  <si>
    <t>HMSV-CC</t>
  </si>
  <si>
    <t>HMSV 2400 MEDICAL AND PSYCHOSOCIAL ASPECTS OF ALCOHOL/DRUG USE, ABUSE, AND ADDICTION (3)</t>
  </si>
  <si>
    <t>HMSV 2500 CRISIS INTERVENTION (3)</t>
  </si>
  <si>
    <t>BSAD-BA, BSAD-E, GLA, GSS,  HMSV-ADC, NASP-CTL, NASP-HTC, PARA, INDT</t>
  </si>
  <si>
    <t>HMSV 2600 ETHICAL AND LEGAL ISSUES IN THE HUMAN SERVICES PROFESSIONS (1)</t>
  </si>
  <si>
    <t>HMSV 2750 CLINICAL TREATMENT ISSUES IN CHEMICAL DEPENDENCY (2)</t>
  </si>
  <si>
    <t>HMSV 2850 HUMAN SERVICES ADMINISTRATION (3)</t>
  </si>
  <si>
    <t>HMSV 2900 SPECIAL TOPICS (1)</t>
  </si>
  <si>
    <t>HMSV 2900 SPECIAL TOPICS (2)</t>
  </si>
  <si>
    <t>HMSV 2900 SPECIAL TOPICS (3)</t>
  </si>
  <si>
    <t>HMSV 2990 INTERNSHIP (1)</t>
  </si>
  <si>
    <t>BSAD-BA, BSAD-E, GLA, GSS, NASP-CTL, NASP-HTC, PARA</t>
  </si>
  <si>
    <t>HMSV-CC,  HMSV-ADC</t>
  </si>
  <si>
    <t>HMSV 2990 INTERNSHIP (2)</t>
  </si>
  <si>
    <t>HMSV 2990 INTERNSHIP (3)</t>
  </si>
  <si>
    <t>HMSV 2990 INTERNSHIP (4)</t>
  </si>
  <si>
    <t>IEVH 1010 INTRODUCTION TO ENVIRONMENTAL HEALTH (3)</t>
  </si>
  <si>
    <t>IEVH 1010 INTRODUCTION TO NATURAL RESOURCES (3)</t>
  </si>
  <si>
    <t>IEVH 2020 ENVIRONMENTAL RESOURCE MANAGEMENT (3)</t>
  </si>
  <si>
    <t>IEVH 2030 INTRODUCTION TO ENVIRONMENTAL ISSUES (3)</t>
  </si>
  <si>
    <t>IEVH 2900 SPECIAL TOPICS (1)</t>
  </si>
  <si>
    <t>IEVH 2900 SPECIAL TOPICS (2)</t>
  </si>
  <si>
    <t>IEVH 2900 SPECIAL TOPICS (3)</t>
  </si>
  <si>
    <t>IEVH 2990 INTERNSHIP (1)</t>
  </si>
  <si>
    <t>IEVH 2990 INTERNSHIP (2)</t>
  </si>
  <si>
    <t>IEVH 2990 INTERNSHIP (3)</t>
  </si>
  <si>
    <t>IEVH 2990 INTERNSHIP (4)</t>
  </si>
  <si>
    <t>IEVH 3050 NUTRITION AND FOOD PROTECTION (2)</t>
  </si>
  <si>
    <t>IEVH 3070 ENVIRONMENTAL HEALTH MANAGEMENT AND PLANNING (3)</t>
  </si>
  <si>
    <t>IEVH 3120 WATER IS LIFE AND AQUATIC ECOSYSTEMS (3)</t>
  </si>
  <si>
    <t>IEVH 3320 ALL-HAZARD EMERGENCY PREPAREDNESS (2)</t>
  </si>
  <si>
    <t>IEVH 3350 ETHNOBOTONY (3)</t>
  </si>
  <si>
    <t>IEVH 3420 ADVANCED ENVIRONMENTAL HEALTH SCIENCE (3)</t>
  </si>
  <si>
    <t>IEVH 4050 RECREATIONAL ENVIRONMENTAL HEALTH (3)</t>
  </si>
  <si>
    <t>IEVH 4100 SOLID AND HAZARDOUS MATERIAL AND WASTE MANAGEMENT (3)</t>
  </si>
  <si>
    <t>IEVH 4240 ZOONOTIC AND VECTOR-BORNE DISEASES AND THEIR CONTROL (3)</t>
  </si>
  <si>
    <t>IEVH 4320 EPIDEMIOLOGY (3)</t>
  </si>
  <si>
    <t>IEVH 4660 TOXICOLOGY (3)</t>
  </si>
  <si>
    <t>IEVH 4800 SENIOR CAPSTONE (3)</t>
  </si>
  <si>
    <t>IEVH 4980 SENIOR RESEARCH PROJECT (3)</t>
  </si>
  <si>
    <t>INFO 0900 KEYBOARDING (2)</t>
  </si>
  <si>
    <t>INFO 1010 INTRODUCTION TO COMPUTERS (3)</t>
  </si>
  <si>
    <t>4T</t>
  </si>
  <si>
    <t>INFO 1011 INTRODUCTION TO WORD PROCESSING (1)</t>
  </si>
  <si>
    <t>INFO 1012 INTRODUCTION TO SPREADSHEETS (1)</t>
  </si>
  <si>
    <t>INFO 1013 INTRODUCTION TO PRESENTATION SOFTWARE (1)</t>
  </si>
  <si>
    <t>INFO 1200 INTRODUCTION TO PRODUCTIVITY SOFTWARE (3)</t>
  </si>
  <si>
    <t>INFO 1600 PRODUCTIVITY SOFTWARE II (3)</t>
  </si>
  <si>
    <t>INFO 2100 PROJECT MANAGEMENT (3)</t>
  </si>
  <si>
    <t>INFO 2150 NETWORKING (3)</t>
  </si>
  <si>
    <t>INFO 2200 DATABASE MANAGEMENT SOFTWARE (3)</t>
  </si>
  <si>
    <t>INFO 2300 TROUBLESHOOTING AND MAINTENANCE (3)</t>
  </si>
  <si>
    <t>INFO 2400 WEB DESIGN (3)</t>
  </si>
  <si>
    <t>INFO 2420 INTRODUCTION TO COMPUTER AGE GRAPHIC DESIGN (3)</t>
  </si>
  <si>
    <t>INFO 2500 ADVANCED WEBSITE DESIGN (3)</t>
  </si>
  <si>
    <t>INFO 2900 SPECIAL TOPICS (1)</t>
  </si>
  <si>
    <t>INFO 2900 SPECIAL TOPICS (2)</t>
  </si>
  <si>
    <t>INFO 2900 SPECIAL TOPICS (3)</t>
  </si>
  <si>
    <t>INFO 2990 INTERNSHIP (1)</t>
  </si>
  <si>
    <t>INFO 2990 INTERNSHIP (2)</t>
  </si>
  <si>
    <t>INFO 2990 INTERNSHIP (3)</t>
  </si>
  <si>
    <t>INFO 2990 INTERNSHIP (4)</t>
  </si>
  <si>
    <t>ITEC 1010 INTRODUCTION TO ENGINEERING (3)</t>
  </si>
  <si>
    <t>ITEC 1030 ENGINEERING GRAPHICS, DRAFTING AND DESIGN (3)</t>
  </si>
  <si>
    <t>ITEC 1110 DRONE FLIGHT I (3)</t>
  </si>
  <si>
    <t>ITEC 1120 DRONE FLIGHT II (3)</t>
  </si>
  <si>
    <t>ITEC 1200 INTRODUCTION TO GEOGRAPHIC INFORMATION SYSTEMS (GIS) (3)</t>
  </si>
  <si>
    <t>ITEC 2900 SPECIAL TOPICS (1)</t>
  </si>
  <si>
    <t>ITEC 2900 SPECIAL TOPICS (2)</t>
  </si>
  <si>
    <t>ITEC 2900 SPECIAL TOPICS (3)</t>
  </si>
  <si>
    <t>ITEC 2990 INTERNSHIP (1)</t>
  </si>
  <si>
    <t>ITEC 2990 INTERNSHIP (2)</t>
  </si>
  <si>
    <t>ITEC 2990 INTERNSHIP (3)</t>
  </si>
  <si>
    <t>ITEC 2990 INTERNSHIP (4)</t>
  </si>
  <si>
    <t>MATH 0904 DEVELOPMENTAL MATH LAB (1)</t>
  </si>
  <si>
    <t>MATH 1020 TECHNICAL MATH (3)</t>
  </si>
  <si>
    <t>CNST, GLA, INDT</t>
  </si>
  <si>
    <t>MATH 1060 CONSTRUCTION MATH (3)</t>
  </si>
  <si>
    <t>MATH 1110 INTERMEDIATE ALGEBRA (4)</t>
  </si>
  <si>
    <t>MATH 1150 COLLEGE ALGEBRA (3)</t>
  </si>
  <si>
    <t>BTNB, BSAD-BA, BSAD-E, ECED, GLA, HMSV-CC, HMSV-ADC, NASP-CTL, NASP-HTC, PARA, INDT, CNST, GSS, IEH</t>
  </si>
  <si>
    <t>MATH 1600 ANALYTIC GEOMETRY AND CALCULUS I (5)</t>
  </si>
  <si>
    <t>BTNB, BSAD-BA, BSAD-E, ECED, GLA, HMSV-CC, HMSV-ADC, NASP-CTL, NASP-HTC, PARA</t>
  </si>
  <si>
    <t>MATH 2020 GEOMETRY FOR ELEMENTARY SCHOOL TEACHERS (3)</t>
  </si>
  <si>
    <t>MATH 2030 CONTEMPORARY MATHEMATICS (3)</t>
  </si>
  <si>
    <t>MATH 2170 APPLIED STATISTICS (3)</t>
  </si>
  <si>
    <t>BTNB, IEH</t>
  </si>
  <si>
    <t>MATH 2300 MATH FOR ELEMENTARY TEACHERS (3)</t>
  </si>
  <si>
    <t>MATH 2400 BUSINESS CALCULUS (3)</t>
  </si>
  <si>
    <t>MATH 2900 SPECIAL TOPICS (1)</t>
  </si>
  <si>
    <t>MATH 2900 SPECIAL TOPICS (2)</t>
  </si>
  <si>
    <t>MATH 2900 SPECIAL TOPICS (3)</t>
  </si>
  <si>
    <t>MATH 2990 INTERNSHIP (1)</t>
  </si>
  <si>
    <t>MATH 2990 INTERNSHIP (2)</t>
  </si>
  <si>
    <t>MATH 2990 INTERNSHIP (3)</t>
  </si>
  <si>
    <t>MATH 2990 INTERNSHIP (4)</t>
  </si>
  <si>
    <t>MUSC 1010 INTRODUCTION TO MUSIC (3)</t>
  </si>
  <si>
    <t>MUSC 2900 SPECIAL TOPICS (1)</t>
  </si>
  <si>
    <t>MUSC 2900 SPECIAL TOPICS (2)</t>
  </si>
  <si>
    <t>MUSC 2900 SPECIAL TOPICS (3)</t>
  </si>
  <si>
    <t>MUSC 2990 INTERNSHIP (1)</t>
  </si>
  <si>
    <t>MUSC 2990 INTERNSHIP (2)</t>
  </si>
  <si>
    <t>MUSC 2990 INTERNSHIP (3)</t>
  </si>
  <si>
    <t>MUSC 2990 INTERNSHIP (4)</t>
  </si>
  <si>
    <t>NASP 1010 INTRODUCTION TO NATIVE AMERICAN STUDIES (3)</t>
  </si>
  <si>
    <t>BSAD-BA, BSAD-E, GLA, GSS, HMSV-CC, HMSV-ADC, NASP-HTC, PARA, INDT</t>
  </si>
  <si>
    <t>1NH</t>
  </si>
  <si>
    <t>BSAD-BA, BSAD-E, CNST, ECED, GLA, GSS, HMSV-CC, HMSV-ADC, PARA, IEH, INDT</t>
  </si>
  <si>
    <t>NASP-CTL, NASP-HTC,  CTL-C</t>
  </si>
  <si>
    <t>HTC-C, TIL-C</t>
  </si>
  <si>
    <t>NASP 1020 CULTURES &amp; PEOPLES OF NATIVE AMERICA (3)</t>
  </si>
  <si>
    <t>NASP 1030 NATIVE AMERICAN HISTORY TO 1890 (3)</t>
  </si>
  <si>
    <t>BSAD-BA, BSAD-E, GLA, GSS, HMSV-CC, HMSV-ADC, NASP-CTL, PARA, INDT</t>
  </si>
  <si>
    <t>NASP-HTC</t>
  </si>
  <si>
    <t>NASP 1040 NATIVE AMERICAN HISTORY SINCE 1890 (3)</t>
  </si>
  <si>
    <t>BSAD-BA, BSAD-E, GLA, GSS, HMSV-CC, HMSV-ADC,  PARA, INDT</t>
  </si>
  <si>
    <t>NASP 1050 NATIVE AMERICAN WORLD VIEWS (3)</t>
  </si>
  <si>
    <t>TIL-C, PARA</t>
  </si>
  <si>
    <t>NASP 1060 ISSUES IN NATIVE AMERICAN PSYCHOLOGY (3)</t>
  </si>
  <si>
    <t>NASP 1070 NATIVE AMERICAN ARCHIVAL RESEARCH (3)</t>
  </si>
  <si>
    <t>NASP 1080 NATIVE AMERICAN EDUCATION (3)</t>
  </si>
  <si>
    <t>NASP 1090 NATIVE AMERICAN ARTS (3)</t>
  </si>
  <si>
    <t>NASP 1100 NATIVE AMERICAN MUSIC (3)</t>
  </si>
  <si>
    <t>NASP 1130 NATIVE AMERICAN MYTHOLOGY (3)</t>
  </si>
  <si>
    <t>NASP 1140 NATIVE AMERICAN SPIRITUALITY (3)</t>
  </si>
  <si>
    <t>NASP 1410 UmóⁿHoⁿ  LANGUAGE I (4)</t>
  </si>
  <si>
    <t>1NL</t>
  </si>
  <si>
    <t>HTC-C</t>
  </si>
  <si>
    <t>TIL-C, NASP-HTC</t>
  </si>
  <si>
    <t>NASP 1420 UmóⁿHoⁿ LANGUAGE II (4)</t>
  </si>
  <si>
    <t>NASP 1510 DAKOTA LANGUAGE I (4)</t>
  </si>
  <si>
    <t>BSAD-BA, BSAD-E, GLA, GSS, HMSV-CC, HMSV-ADC, NASP-CTL, NASP-HTC, PARA, IEH, INDT</t>
  </si>
  <si>
    <t>NASP 1520 DAKOTA LANGUAGE II (4)</t>
  </si>
  <si>
    <t>NASP 2010 INTRODUCTION TO TRIBAL NATION BUILDING (3)</t>
  </si>
  <si>
    <t>BSAD-BA, BSAD-E, GLA, GSS, IEH, HMSV-CC, HMSV-ADC, PARA, ECED, CNST, NASP-HTC</t>
  </si>
  <si>
    <t>CTL-C, TIL-C</t>
  </si>
  <si>
    <t>NASP-CTL</t>
  </si>
  <si>
    <t>BTNB, BSAD-BA, BSAD-E, GLA, GSS, IEH, HMSV-CC, HMSV-ADC, PARA, ECED, INDT, CNST, NASP-HTC</t>
  </si>
  <si>
    <t>NASP 2110 NATIVE AMERICAN LITERATURE (3)</t>
  </si>
  <si>
    <t>NASP-HTC, HTC-C, TIL-C</t>
  </si>
  <si>
    <t>NASP 2120 NATIVE AMERICAN COMMUNITY-BASED RESEARCH (3)</t>
  </si>
  <si>
    <t>NASP-HTC, HTC-C</t>
  </si>
  <si>
    <t>NASP 2200 SANTEE DAKOTA TRIBAL HISTORY (3)</t>
  </si>
  <si>
    <t>NASP 2210 OMAHA TRIBAL HISTORY (3)</t>
  </si>
  <si>
    <t>NASP 2220 PONCA TRIBAL HISTORY (3)</t>
  </si>
  <si>
    <t>NASP 2230 DAKOTA CULTURE AND TRADITION (3)</t>
  </si>
  <si>
    <t>NASP 2240 OMAHA CULTURE AND TRADITION (3)</t>
  </si>
  <si>
    <t>NASP 2300 TRIBAL GOVERNMENT AND POLITICS (3)</t>
  </si>
  <si>
    <t>NASP-CTL, CTL-C, TIL-C</t>
  </si>
  <si>
    <t>NASP 2340 GRANT WRITING IN TRIBAL DEVELOPMENT (3)</t>
  </si>
  <si>
    <t>NASP-CTL, CTL-C, CC-C</t>
  </si>
  <si>
    <t>NASP 2350 GRANT WRITING IN TRIBAL DEVELOPMENT II (3)</t>
  </si>
  <si>
    <t>NASP 2430 OMAHA LANGUAGE III (3)</t>
  </si>
  <si>
    <t>BTNB, BSAD-BA, BSAD-E, CNST, ECED, GLA, GSS, HMSV-CC, HMSV-ADC, PARA, IEH</t>
  </si>
  <si>
    <t>NASP 2440 OMAHA LANGUAGE IV (3)</t>
  </si>
  <si>
    <t>,BTNB, BSAD-BA, BSAD-E, GLA, GSS, HMSV-CC, HMSV-ADC, NASP-CTL, NASP-HTC, PARA, INDT</t>
  </si>
  <si>
    <t xml:space="preserve">BTNB, BSAD-BA, BSAD-E, CNST, ECED, GLA, GSS, NASP-CTL, NASP-HTC, PARA, IEH, HMSV-CC, HMSV-ADC, </t>
  </si>
  <si>
    <t>NASP 2530 DAKOTA LANGUAGE III (3)</t>
  </si>
  <si>
    <t>NASP 2540 DAKOTA LANGUAGE IV (3)</t>
  </si>
  <si>
    <t>NASP 2810 CONTEMPORARY NATIVE ISSUES (3)</t>
  </si>
  <si>
    <t>NASP 2900 SPECIAL TOPICS (1)</t>
  </si>
  <si>
    <t>NASP-CTL, NASP-HTC , CTL-C, HTC-C, TIL-C</t>
  </si>
  <si>
    <t>NASP 2900 SPECIAL TOPICS (2)</t>
  </si>
  <si>
    <t>NASP 2900 SPECIAL TOPICS (3)</t>
  </si>
  <si>
    <t>NASP 2990 INTERNSHIP (1)</t>
  </si>
  <si>
    <t>BSAD-BA, BSAD-E, GLA, GSS, HMSV-CC, HMSV-ADC, NASP-HTC, PARA</t>
  </si>
  <si>
    <t>NASP-CTL, CTL-C, HTC-C, TIL-C</t>
  </si>
  <si>
    <t>NASP 2990 INTERNSHIP (2)</t>
  </si>
  <si>
    <t>NASP 2990 INTERNSHIP (3)</t>
  </si>
  <si>
    <t>NASP 2990 INTERNSHIP (4)</t>
  </si>
  <si>
    <t>NASP 3200 SELF-DETERMINATION AND EDUCATIONAL ASSISTANCE ACT (3)</t>
  </si>
  <si>
    <t>NASP 3310 FEDERAL INDIAN LAW &amp; POLICY (3)</t>
  </si>
  <si>
    <t>NASP 4310 TRIBAL CONSTITUTIONS AND LAW (3)</t>
  </si>
  <si>
    <t>NASP 4320 TRIBAL CORPORATIONS, ECONOMIC DEVELOPMENT AND TAXATION (3)</t>
  </si>
  <si>
    <t>NASP 4330 TRIBAL MANAGEMENT &amp; LEADERSHIP (3)</t>
  </si>
  <si>
    <t>NASP 4900 SPECIAL TOPICS (1)</t>
  </si>
  <si>
    <t>NASP 4900 SPECIAL TOPICS (2)</t>
  </si>
  <si>
    <t>NASP 4900 SPECIAL TOPICS (3)</t>
  </si>
  <si>
    <t>NASP 4990 INTERNSHIP (1)</t>
  </si>
  <si>
    <t>NASP 4990 INTERNSHIP (2)</t>
  </si>
  <si>
    <t>NASP 4990 INTERNSHIP (3)</t>
  </si>
  <si>
    <t>NASP 4990 INTERNSHIP (4)</t>
  </si>
  <si>
    <t>NATR 2030 INTRODUCTION TO ENVIRONMENTAL ISSUES (3)</t>
  </si>
  <si>
    <t>NATR 2900 SPECIAL TOPICS (1)</t>
  </si>
  <si>
    <t>NATR 2900 SPECIAL TOPICS (2)</t>
  </si>
  <si>
    <t>NATR 2900 SPECIAL TOPICS (3)</t>
  </si>
  <si>
    <t>NATR 2990 INTERNSHIP (1)</t>
  </si>
  <si>
    <t>NATR 2990 INTERNSHIP (2)</t>
  </si>
  <si>
    <t>NATR 2990 INTERNSHIP (3)</t>
  </si>
  <si>
    <t>NATR 2990 INTERNSHIP (4)</t>
  </si>
  <si>
    <t>NURA 1110 NURSE AIDE (4)</t>
  </si>
  <si>
    <t>NURA 1190 MEDICATION AIDE (3)</t>
  </si>
  <si>
    <t>NURA 2900 SPECIAL TOPICS (1)</t>
  </si>
  <si>
    <t>NURA 2900 SPECIAL TOPICS (2)</t>
  </si>
  <si>
    <t>NURA 2900 SPECIAL TOPICS (3)</t>
  </si>
  <si>
    <t>NURA 2990 INTERNSHIP (1)</t>
  </si>
  <si>
    <t>NURA 2990 INTERNSHIP (2)</t>
  </si>
  <si>
    <t>NURA 2990 INTERNSHIP (3)</t>
  </si>
  <si>
    <t>NURA 2990 INTERNSHIP (4)</t>
  </si>
  <si>
    <t>PHYS 1100/1104 PHYSICAL SCIENCE (4)</t>
  </si>
  <si>
    <t>PHYS 1200/1204 APPLIED PHYSICS (4)</t>
  </si>
  <si>
    <t>PHYS 1410 ELEMENTARY GENERAL PHYSICS I (5)</t>
  </si>
  <si>
    <t>PHYS 1420 ELEMENTARY GENERAL PHYSICS II (5)</t>
  </si>
  <si>
    <t>PHYS 2000 UNDERSTANDING AND OBSERVING WEATHER (3)</t>
  </si>
  <si>
    <t>PHYS 2110 GENERAL PHYSICS I WITH CALCULUS (5)</t>
  </si>
  <si>
    <t>PHYS 2120 GENERAL PHYSICS II WITH CALCULUS (5)</t>
  </si>
  <si>
    <t>PHYS 2900 SPECIAL TOPICS (1)</t>
  </si>
  <si>
    <t xml:space="preserve">PHYS 2900 SPECIAL TOPICS (2) </t>
  </si>
  <si>
    <t>PHYS 2900 SPECIAL TOPICS (3)</t>
  </si>
  <si>
    <t>PHYS 2990 INTERNSHIP (1)</t>
  </si>
  <si>
    <t>PHYS 2990 INTERNSHIP (2)</t>
  </si>
  <si>
    <t>PHYS 2990 INTERNSHIP (3)</t>
  </si>
  <si>
    <t>PHYS 2990 INTERNSHIP (4)</t>
  </si>
  <si>
    <t>POLS 1000 AMERICAN GOVERNMENT (3)</t>
  </si>
  <si>
    <t>POLS 1600 INTERNATIONAL RELATIONS (3)</t>
  </si>
  <si>
    <t>POLS 2900 SPECIAL TOPICS (1)</t>
  </si>
  <si>
    <t>POLS 2900 SPECIAL TOPICS (2)</t>
  </si>
  <si>
    <t>POLS 2900 SPECIAL TOPICS (3)</t>
  </si>
  <si>
    <t>POLS 2990 INTERNSHIP (1)</t>
  </si>
  <si>
    <t>POLS 2990 INTERNSHIP (2)</t>
  </si>
  <si>
    <t>POLS 2990 INTERNSHIP (3)</t>
  </si>
  <si>
    <t>POLS 2990 INTERNSHIP (4)</t>
  </si>
  <si>
    <t>PSYC 1810 INTRODUCTION TO PSYCHOLOGY (3)</t>
  </si>
  <si>
    <t>ADC-C, PN1-C</t>
  </si>
  <si>
    <t>PSYC 2000 HUMAN SEXUALITY (3)</t>
  </si>
  <si>
    <t>PSYC 2030 DEVELOPMENTAL PSYCHOLOGY (3)</t>
  </si>
  <si>
    <t>HMSV-CC, HMSV-ADC, ADC-C, PARA, PN2-C</t>
  </si>
  <si>
    <t>PSYC 2200 HUMAN DEVELOPMENT (3)</t>
  </si>
  <si>
    <t xml:space="preserve">PARA </t>
  </si>
  <si>
    <t>PSYC 2500 ABNORMAL PSYCHOLOGY (3)</t>
  </si>
  <si>
    <t>HMSV-ADC, HMSV-CC</t>
  </si>
  <si>
    <t>PSYC 2900 SPECIAL TOPICS (1)</t>
  </si>
  <si>
    <t>PSYC 2900 SPECIAL TOPICS (2)</t>
  </si>
  <si>
    <t>PSYC 2900 SPECIAL TOPICS (3)</t>
  </si>
  <si>
    <t>PSYC 2990 INTERNSHIP (1)</t>
  </si>
  <si>
    <t>PSYC 2990 INTERNSHIP (2)</t>
  </si>
  <si>
    <t>PSYC 2990 INTERNSHIP (3)</t>
  </si>
  <si>
    <t>PSYC 2990 INTERNSHIP (4)</t>
  </si>
  <si>
    <t>SOCI 1010 INTRODUCTION TO SOCIOLOGY (3)</t>
  </si>
  <si>
    <t>SOCI 1400 INTRODUCTION TO CULTURAL ANTHROPOLOGY (3)</t>
  </si>
  <si>
    <t>SOCI 2010 SOCIAL PROBLEMS (3)</t>
  </si>
  <si>
    <t>SOCI 2150 EXPLORING UNITY &amp; DIVERISTY (3)</t>
  </si>
  <si>
    <t>SOCI 2880 STATISTICS FOR SOCIAL SCIENCES (3)</t>
  </si>
  <si>
    <t>SOCI 2900 SPECIAL TOPICS (1)</t>
  </si>
  <si>
    <t>SOCI 2900 SPECIAL TOPICS (2)</t>
  </si>
  <si>
    <t>SOCI 2900 SPECIAL TOPICS (3)</t>
  </si>
  <si>
    <t>SOCI 2990 INTERNSHIP (1)</t>
  </si>
  <si>
    <t>SOCI 2990 INTERNSHIP (2)</t>
  </si>
  <si>
    <t>SOCI 2990 INTERNSHIP (3)</t>
  </si>
  <si>
    <t>SOCI 2990 INTERNSHIP (4)</t>
  </si>
  <si>
    <t>SPAN 1010 ELEMTENTARY SPANISH I (5)</t>
  </si>
  <si>
    <t>SPAN 1020 ELEMENTARY SPANISH II (5)</t>
  </si>
  <si>
    <t>SPAN 2010 INTERMEDIATE SPANISH I (3)</t>
  </si>
  <si>
    <t>SPAN 2020 INTERMEDIATE SPANISH II (3)</t>
  </si>
  <si>
    <t>SPAN 2900 SPECIAL TOPICS (1)</t>
  </si>
  <si>
    <t>SPAN 2900 SPECIAL TOPICS (2)</t>
  </si>
  <si>
    <t>SPAN 2900 SPECIAL TOPICS (3)</t>
  </si>
  <si>
    <t>SPAN 2990 INTERNSHIP (1)</t>
  </si>
  <si>
    <t>SPAN 2990 INTERNSHIP (2)</t>
  </si>
  <si>
    <t>SPAN 2990 INTERNSHIP (3)</t>
  </si>
  <si>
    <t>SPAN 2990 INTERNSHIP (4)</t>
  </si>
  <si>
    <t>SPCH 1110 PUBLIC SPEAKING (3)</t>
  </si>
  <si>
    <t>THEA 1010 INTRO TO THEATRE (3)</t>
  </si>
  <si>
    <t>THEA 2900 SPECIAL TOPICS (1)</t>
  </si>
  <si>
    <t>THEA 2900 SPECIAL TOPICS (2)</t>
  </si>
  <si>
    <t>THEA 2900 SPECIAL TOPICS (3)</t>
  </si>
  <si>
    <t>THEA 2990 INTERNSHIP (1)</t>
  </si>
  <si>
    <t>THEA 2990 INTERNSHIP (2)</t>
  </si>
  <si>
    <t>THEA 2990 INTERNSHIP (3)</t>
  </si>
  <si>
    <t>THEA 2990 INTERNSHIP (4)</t>
  </si>
  <si>
    <t>WELD 1010 INTRODUCTION TO WELDING (3)</t>
  </si>
  <si>
    <t>WELD 1020 WELDING BLUEPRINTS: SYMBOLS, TERMS AND DEFINITIONS (3)</t>
  </si>
  <si>
    <t>WELD 1100 INDUSTRIAL CUTTING (3)</t>
  </si>
  <si>
    <t>WELD 1200 GAS METAL ARC WELDING (GMAW) I (3)</t>
  </si>
  <si>
    <t>WELD 2900 SPECIAL TOPICS (1)</t>
  </si>
  <si>
    <t>WELD 2900 SPECIAL TOPICS (2)</t>
  </si>
  <si>
    <t>WELD 2900 SPECIAL TOPICS (3)</t>
  </si>
  <si>
    <t>WELD 2990 INTERNSHIP (1)</t>
  </si>
  <si>
    <t>WELD 2990 INTERNSHIP (2)</t>
  </si>
  <si>
    <t>WELD 2990 INTERNSHIP (3)</t>
  </si>
  <si>
    <t>WELD 2990 INTERNSHIP (4)</t>
  </si>
  <si>
    <t>Course not listed. Detail in comments (1 cr.)</t>
  </si>
  <si>
    <t>Note</t>
  </si>
  <si>
    <t>Course not listed. Detail in comments (2 cr.)</t>
  </si>
  <si>
    <t>Course not listed. Detail in comments (3 cr.)</t>
  </si>
  <si>
    <t>Course not listed. Detail in comments (4 cr.)</t>
  </si>
  <si>
    <t>Exempt from requirement after speaking with Registrar. Detail in comments.</t>
  </si>
  <si>
    <t>Abbreviation</t>
  </si>
  <si>
    <t>Requirement</t>
  </si>
  <si>
    <t>Categories</t>
  </si>
  <si>
    <t>Sub- category</t>
  </si>
  <si>
    <t>Abbreviation2</t>
  </si>
  <si>
    <t>Major</t>
  </si>
  <si>
    <t>Emphasis</t>
  </si>
  <si>
    <r>
      <t>ILO</t>
    </r>
    <r>
      <rPr>
        <b/>
        <sz val="14"/>
        <color rgb="FF000000"/>
        <rFont val="Aptos Narrow"/>
        <family val="2"/>
        <scheme val="minor"/>
      </rPr>
      <t>1</t>
    </r>
    <r>
      <rPr>
        <sz val="14"/>
        <color rgb="FF000000"/>
        <rFont val="Aptos Narrow"/>
        <family val="2"/>
        <scheme val="minor"/>
      </rPr>
      <t>: Native Cultures</t>
    </r>
  </si>
  <si>
    <r>
      <t xml:space="preserve">Native </t>
    </r>
    <r>
      <rPr>
        <b/>
        <sz val="14"/>
        <color rgb="FF000000"/>
        <rFont val="Aptos Narrow"/>
        <family val="2"/>
        <scheme val="minor"/>
      </rPr>
      <t>L</t>
    </r>
    <r>
      <rPr>
        <sz val="14"/>
        <color rgb="FF000000"/>
        <rFont val="Aptos Narrow"/>
        <family val="2"/>
        <scheme val="minor"/>
      </rPr>
      <t>anguages</t>
    </r>
  </si>
  <si>
    <t>-</t>
  </si>
  <si>
    <t>Business Administration &amp; Tribal Nation Building</t>
  </si>
  <si>
    <r>
      <t xml:space="preserve">Native </t>
    </r>
    <r>
      <rPr>
        <b/>
        <sz val="14"/>
        <color rgb="FF000000"/>
        <rFont val="Aptos Narrow"/>
        <family val="2"/>
        <scheme val="minor"/>
      </rPr>
      <t>H</t>
    </r>
    <r>
      <rPr>
        <sz val="14"/>
        <color rgb="FF000000"/>
        <rFont val="Aptos Narrow"/>
        <family val="2"/>
        <scheme val="minor"/>
      </rPr>
      <t>istory</t>
    </r>
  </si>
  <si>
    <t xml:space="preserve">Business </t>
  </si>
  <si>
    <t>Business Administration</t>
  </si>
  <si>
    <r>
      <t>ILO</t>
    </r>
    <r>
      <rPr>
        <b/>
        <sz val="14"/>
        <color rgb="FF000000"/>
        <rFont val="Aptos Narrow"/>
        <family val="2"/>
        <scheme val="minor"/>
      </rPr>
      <t>2</t>
    </r>
    <r>
      <rPr>
        <sz val="14"/>
        <color rgb="FF000000"/>
        <rFont val="Aptos Narrow"/>
        <family val="2"/>
        <scheme val="minor"/>
      </rPr>
      <t>: Communication</t>
    </r>
  </si>
  <si>
    <r>
      <t>W</t>
    </r>
    <r>
      <rPr>
        <sz val="14"/>
        <color rgb="FF000000"/>
        <rFont val="Aptos Narrow"/>
        <family val="2"/>
        <scheme val="minor"/>
      </rPr>
      <t>ritten Communication</t>
    </r>
  </si>
  <si>
    <t>Enterpreneurship</t>
  </si>
  <si>
    <t>Carpentry</t>
  </si>
  <si>
    <r>
      <t>O</t>
    </r>
    <r>
      <rPr>
        <sz val="14"/>
        <color rgb="FF000000"/>
        <rFont val="Aptos Narrow"/>
        <family val="2"/>
        <scheme val="minor"/>
      </rPr>
      <t>ral Communication</t>
    </r>
  </si>
  <si>
    <t>Industrial Trades</t>
  </si>
  <si>
    <r>
      <t>ILO</t>
    </r>
    <r>
      <rPr>
        <b/>
        <sz val="14"/>
        <color rgb="FF000000"/>
        <rFont val="Aptos Narrow"/>
        <family val="2"/>
        <scheme val="minor"/>
      </rPr>
      <t>3</t>
    </r>
    <r>
      <rPr>
        <sz val="14"/>
        <color rgb="FF000000"/>
        <rFont val="Aptos Narrow"/>
        <family val="2"/>
        <scheme val="minor"/>
      </rPr>
      <t>: Critical Analytical &amp; Creative Thinking Skills</t>
    </r>
  </si>
  <si>
    <r>
      <t>A</t>
    </r>
    <r>
      <rPr>
        <sz val="14"/>
        <color rgb="FF000000"/>
        <rFont val="Aptos Narrow"/>
        <family val="2"/>
        <scheme val="minor"/>
      </rPr>
      <t>rts &amp; Humanities</t>
    </r>
  </si>
  <si>
    <t>Paraeducator/ Pre-teacher</t>
  </si>
  <si>
    <r>
      <t>Q</t>
    </r>
    <r>
      <rPr>
        <sz val="14"/>
        <color rgb="FF000000"/>
        <rFont val="Aptos Narrow"/>
        <family val="2"/>
        <scheme val="minor"/>
      </rPr>
      <t>uantitative Reasoning</t>
    </r>
  </si>
  <si>
    <t>Early Childhood Education</t>
  </si>
  <si>
    <r>
      <t>L</t>
    </r>
    <r>
      <rPr>
        <sz val="14"/>
        <color rgb="FF000000"/>
        <rFont val="Aptos Narrow"/>
        <family val="2"/>
        <scheme val="minor"/>
      </rPr>
      <t>ab Science</t>
    </r>
  </si>
  <si>
    <t>GLA</t>
  </si>
  <si>
    <t>General Liberal Arts</t>
  </si>
  <si>
    <r>
      <t>ILO</t>
    </r>
    <r>
      <rPr>
        <b/>
        <sz val="14"/>
        <color rgb="FF000000"/>
        <rFont val="Aptos Narrow"/>
        <family val="2"/>
        <scheme val="minor"/>
      </rPr>
      <t>4</t>
    </r>
    <r>
      <rPr>
        <sz val="14"/>
        <color rgb="FF000000"/>
        <rFont val="Aptos Narrow"/>
        <family val="2"/>
        <scheme val="minor"/>
      </rPr>
      <t>: Research and Investigative Skills, Diversity</t>
    </r>
  </si>
  <si>
    <r>
      <t>T</t>
    </r>
    <r>
      <rPr>
        <sz val="14"/>
        <color rgb="FF000000"/>
        <rFont val="Aptos Narrow"/>
        <family val="2"/>
        <scheme val="minor"/>
      </rPr>
      <t>echnology</t>
    </r>
  </si>
  <si>
    <t>Indigenous Environmental Health</t>
  </si>
  <si>
    <r>
      <t>G</t>
    </r>
    <r>
      <rPr>
        <sz val="14"/>
        <color rgb="FF000000"/>
        <rFont val="Aptos Narrow"/>
        <family val="2"/>
        <scheme val="minor"/>
      </rPr>
      <t>lobal Awareness</t>
    </r>
  </si>
  <si>
    <t>GSS</t>
  </si>
  <si>
    <t>General Science Studies</t>
  </si>
  <si>
    <r>
      <t>ILO</t>
    </r>
    <r>
      <rPr>
        <b/>
        <sz val="14"/>
        <color rgb="FF000000"/>
        <rFont val="Aptos Narrow"/>
        <family val="2"/>
        <scheme val="minor"/>
      </rPr>
      <t>5</t>
    </r>
    <r>
      <rPr>
        <sz val="14"/>
        <color rgb="FF000000"/>
        <rFont val="Aptos Narrow"/>
        <family val="2"/>
        <scheme val="minor"/>
      </rPr>
      <t>: Wellness</t>
    </r>
  </si>
  <si>
    <r>
      <t>C</t>
    </r>
    <r>
      <rPr>
        <sz val="14"/>
        <color rgb="FF000000"/>
        <rFont val="Aptos Narrow"/>
        <family val="2"/>
        <scheme val="minor"/>
      </rPr>
      <t>ollege Skills</t>
    </r>
  </si>
  <si>
    <t>Human Services</t>
  </si>
  <si>
    <t>Community Counseling</t>
  </si>
  <si>
    <t>HMSV-ADC</t>
  </si>
  <si>
    <t>Alcohol &amp; Drug Counseling</t>
  </si>
  <si>
    <t>5H1</t>
  </si>
  <si>
    <r>
      <t>H</t>
    </r>
    <r>
      <rPr>
        <sz val="14"/>
        <color rgb="FF000000"/>
        <rFont val="Aptos Narrow"/>
        <family val="2"/>
        <scheme val="minor"/>
      </rPr>
      <t>ealth &amp; Wellness</t>
    </r>
  </si>
  <si>
    <t>Native American Studies</t>
  </si>
  <si>
    <t>Contemporary Tribal Leadership</t>
  </si>
  <si>
    <t>5H2</t>
  </si>
  <si>
    <t>History and Traditional Culture</t>
  </si>
  <si>
    <t>Core Requirement</t>
  </si>
  <si>
    <t>Certificate</t>
  </si>
  <si>
    <t>Foundational Core Requirements</t>
  </si>
  <si>
    <t>Entrepreneurship</t>
  </si>
  <si>
    <t>Professional Core Requirements</t>
  </si>
  <si>
    <t>Child Development Associate- Infant &amp; Toddler</t>
  </si>
  <si>
    <r>
      <t>El</t>
    </r>
    <r>
      <rPr>
        <sz val="14"/>
        <color rgb="FF000000"/>
        <rFont val="Aptos Narrow"/>
        <family val="2"/>
        <scheme val="minor"/>
      </rPr>
      <t>ective</t>
    </r>
  </si>
  <si>
    <t>Child Development Associate- Preschool</t>
  </si>
  <si>
    <r>
      <rPr>
        <b/>
        <sz val="14"/>
        <color rgb="FF000000"/>
        <rFont val="Aptos Narrow"/>
        <family val="2"/>
        <scheme val="minor"/>
      </rPr>
      <t>D</t>
    </r>
    <r>
      <rPr>
        <sz val="14"/>
        <color rgb="FF000000"/>
        <rFont val="Aptos Narrow"/>
        <family val="2"/>
        <scheme val="minor"/>
      </rPr>
      <t>e</t>
    </r>
    <r>
      <rPr>
        <b/>
        <sz val="14"/>
        <color rgb="FF000000"/>
        <rFont val="Aptos Narrow"/>
        <family val="2"/>
        <scheme val="minor"/>
      </rPr>
      <t>v</t>
    </r>
    <r>
      <rPr>
        <sz val="14"/>
        <color rgb="FF000000"/>
        <rFont val="Aptos Narrow"/>
        <family val="2"/>
        <scheme val="minor"/>
      </rPr>
      <t xml:space="preserve">elopmental </t>
    </r>
  </si>
  <si>
    <t>Teaching Indigenous Learners</t>
  </si>
  <si>
    <t>PCC</t>
  </si>
  <si>
    <t>Professional Core Requirements Compulsory</t>
  </si>
  <si>
    <t>1st Choice within Core Requirement</t>
  </si>
  <si>
    <t>2nd Choice within Core Requirement</t>
  </si>
  <si>
    <t>3rd Choice within Core Requirement</t>
  </si>
  <si>
    <t>CTL-C</t>
  </si>
  <si>
    <t>4th Choice within Core Requirement</t>
  </si>
  <si>
    <t>Pre-Nursing I</t>
  </si>
  <si>
    <t>Associate of Arts</t>
  </si>
  <si>
    <t>Native American Studies - Contemporary Tribal Leadership emphasis (NASP-CTL)</t>
  </si>
  <si>
    <t>Name:</t>
  </si>
  <si>
    <t>Faculty Advisor</t>
  </si>
  <si>
    <t>Student ID:</t>
  </si>
  <si>
    <t>Retention Advisor:</t>
  </si>
  <si>
    <t>Date:</t>
  </si>
  <si>
    <t>Last Updated By:</t>
  </si>
  <si>
    <t>Listed below are the requirements for your NICC degree, which are split up into three main requirements: General Education, Core, and Electives. Each of these areas has specific requirements within to help you along your degree path. Based on the required areas, fill in courses as planned/completed with your Faculty Advisor and/or Retention Advisor.</t>
  </si>
  <si>
    <t>NASP-CTL Requirement #1: GENERAL EDUCATION</t>
  </si>
  <si>
    <t>(Minimum of 36 credits)</t>
  </si>
  <si>
    <t>General Education Requirements (Gen. Ed.s) help students build interdisciplinary skills. Gen. Ed. courses align with NICC's Learning Outcomes/Goals (ILOs) including the areas of: 1.) Native Cultures, 2.) Communication, 3.) Critical, Analytical &amp; Creative Thinking Skills, 4.) Research and Investigative Skills, Diversity, and 5.) Wellness, along with sub-categories detailed below. With your advisors, chose from the courses below to fulfil your general education requirements.</t>
  </si>
  <si>
    <t>General Education Outcome</t>
  </si>
  <si>
    <t>Sub-Categories</t>
  </si>
  <si>
    <t>Approved Courses</t>
  </si>
  <si>
    <t>Approved Course Code/Name/Credits</t>
  </si>
  <si>
    <t>Term Completed</t>
  </si>
  <si>
    <t>Term</t>
  </si>
  <si>
    <t>Year</t>
  </si>
  <si>
    <t xml:space="preserve">       ILO 1: 
Native Cultures</t>
  </si>
  <si>
    <t>Native Languages
(3-4 credits)</t>
  </si>
  <si>
    <r>
      <rPr>
        <u/>
        <sz val="10"/>
        <color theme="1"/>
        <rFont val="Times New Roman"/>
        <family val="1"/>
      </rPr>
      <t>NASP</t>
    </r>
    <r>
      <rPr>
        <sz val="10"/>
        <color theme="1"/>
        <rFont val="Times New Roman"/>
        <family val="1"/>
      </rPr>
      <t xml:space="preserve"> 1410, 1420, 1510, 1520, 2430, 2440, 2530, 2540</t>
    </r>
  </si>
  <si>
    <t>Native History
(3 credits)</t>
  </si>
  <si>
    <r>
      <rPr>
        <u/>
        <sz val="10"/>
        <color rgb="FF000000"/>
        <rFont val="Times New Roman"/>
        <family val="1"/>
      </rPr>
      <t>NASP</t>
    </r>
    <r>
      <rPr>
        <sz val="10"/>
        <color rgb="FF000000"/>
        <rFont val="Times New Roman"/>
        <family val="1"/>
      </rPr>
      <t xml:space="preserve"> 1020, 1030, 1040, 1080, 2110, 2120, 2200, 2210, 2220, 2230, 2240, 2300*</t>
    </r>
  </si>
  <si>
    <t xml:space="preserve">       ILO 2: Communication</t>
  </si>
  <si>
    <t>Written Communication
(6 credits)</t>
  </si>
  <si>
    <r>
      <t>ENGL</t>
    </r>
    <r>
      <rPr>
        <sz val="10"/>
        <color theme="1"/>
        <rFont val="Times New Roman"/>
        <family val="1"/>
      </rPr>
      <t xml:space="preserve"> 1010, 1020</t>
    </r>
  </si>
  <si>
    <r>
      <rPr>
        <u/>
        <sz val="10"/>
        <color rgb="FF000000"/>
        <rFont val="Times New Roman"/>
        <family val="1"/>
      </rPr>
      <t>BSAD</t>
    </r>
    <r>
      <rPr>
        <sz val="10"/>
        <color rgb="FF000000"/>
        <rFont val="Times New Roman"/>
        <family val="1"/>
      </rPr>
      <t xml:space="preserve"> 2050*, </t>
    </r>
    <r>
      <rPr>
        <u/>
        <sz val="10"/>
        <color rgb="FF000000"/>
        <rFont val="Times New Roman"/>
        <family val="1"/>
      </rPr>
      <t>ENGL</t>
    </r>
    <r>
      <rPr>
        <sz val="10"/>
        <color rgb="FF000000"/>
        <rFont val="Times New Roman"/>
        <family val="1"/>
      </rPr>
      <t xml:space="preserve"> 1020, 1040, 1050</t>
    </r>
  </si>
  <si>
    <t>Oral Communication:
(3 credits)</t>
  </si>
  <si>
    <r>
      <rPr>
        <u/>
        <sz val="10"/>
        <color rgb="FF000000"/>
        <rFont val="Times New Roman"/>
        <family val="1"/>
      </rPr>
      <t>SPCH</t>
    </r>
    <r>
      <rPr>
        <sz val="10"/>
        <color rgb="FF000000"/>
        <rFont val="Times New Roman"/>
        <family val="1"/>
      </rPr>
      <t xml:space="preserve"> 1110, </t>
    </r>
    <r>
      <rPr>
        <u/>
        <sz val="10"/>
        <color rgb="FF000000"/>
        <rFont val="Times New Roman"/>
        <family val="1"/>
      </rPr>
      <t>BSAD</t>
    </r>
    <r>
      <rPr>
        <sz val="10"/>
        <color rgb="FF000000"/>
        <rFont val="Times New Roman"/>
        <family val="1"/>
      </rPr>
      <t xml:space="preserve"> 2050*, </t>
    </r>
    <r>
      <rPr>
        <u/>
        <sz val="10"/>
        <color rgb="FF000000"/>
        <rFont val="Times New Roman"/>
        <family val="1"/>
      </rPr>
      <t>NASP</t>
    </r>
    <r>
      <rPr>
        <sz val="10"/>
        <color rgb="FF000000"/>
        <rFont val="Times New Roman"/>
        <family val="1"/>
      </rPr>
      <t xml:space="preserve"> 2430, 2440, 2530, 2540</t>
    </r>
  </si>
  <si>
    <t>Choose a course</t>
  </si>
  <si>
    <t xml:space="preserve">     ILO 3: Critical, Analytical &amp; 
Creative Thinking Skills</t>
  </si>
  <si>
    <t>Arts &amp; Humanities
(3-4 credits)</t>
  </si>
  <si>
    <r>
      <rPr>
        <u/>
        <sz val="10"/>
        <color rgb="FF000000"/>
        <rFont val="Times New Roman"/>
        <family val="1"/>
      </rPr>
      <t>ARTS</t>
    </r>
    <r>
      <rPr>
        <sz val="10"/>
        <color rgb="FF000000"/>
        <rFont val="Times New Roman"/>
        <family val="1"/>
      </rPr>
      <t xml:space="preserve"> 1010, 1050, 1060, 1100, 1200, 1300, 1400, </t>
    </r>
    <r>
      <rPr>
        <u/>
        <sz val="10"/>
        <color rgb="FF000000"/>
        <rFont val="Times New Roman"/>
        <family val="1"/>
      </rPr>
      <t>BSAD</t>
    </r>
    <r>
      <rPr>
        <sz val="10"/>
        <color rgb="FF000000"/>
        <rFont val="Times New Roman"/>
        <family val="1"/>
      </rPr>
      <t xml:space="preserve"> 2310*, </t>
    </r>
    <r>
      <rPr>
        <u/>
        <sz val="10"/>
        <color rgb="FF000000"/>
        <rFont val="Times New Roman"/>
        <family val="1"/>
      </rPr>
      <t>ECED</t>
    </r>
    <r>
      <rPr>
        <sz val="10"/>
        <color rgb="FF000000"/>
        <rFont val="Times New Roman"/>
        <family val="1"/>
      </rPr>
      <t xml:space="preserve"> 1050, 1160, </t>
    </r>
    <r>
      <rPr>
        <u/>
        <sz val="10"/>
        <color rgb="FF000000"/>
        <rFont val="Times New Roman"/>
        <family val="1"/>
      </rPr>
      <t>ENGL</t>
    </r>
    <r>
      <rPr>
        <sz val="10"/>
        <color rgb="FF000000"/>
        <rFont val="Times New Roman"/>
        <family val="1"/>
      </rPr>
      <t xml:space="preserve"> 1040, 1050, 1150, 2100, 2170 </t>
    </r>
    <r>
      <rPr>
        <u/>
        <sz val="10"/>
        <color rgb="FF000000"/>
        <rFont val="Times New Roman"/>
        <family val="1"/>
      </rPr>
      <t>HIST</t>
    </r>
    <r>
      <rPr>
        <sz val="10"/>
        <color rgb="FF000000"/>
        <rFont val="Times New Roman"/>
        <family val="1"/>
      </rPr>
      <t xml:space="preserve"> 1110, 1111, 2010, 2020, </t>
    </r>
    <r>
      <rPr>
        <u/>
        <sz val="10"/>
        <color rgb="FF000000"/>
        <rFont val="Times New Roman"/>
        <family val="1"/>
      </rPr>
      <t>MUSC</t>
    </r>
    <r>
      <rPr>
        <sz val="10"/>
        <color rgb="FF000000"/>
        <rFont val="Times New Roman"/>
        <family val="1"/>
      </rPr>
      <t xml:space="preserve"> 1010, </t>
    </r>
    <r>
      <rPr>
        <u/>
        <sz val="10"/>
        <color rgb="FF000000"/>
        <rFont val="Times New Roman"/>
        <family val="1"/>
      </rPr>
      <t>NASP</t>
    </r>
    <r>
      <rPr>
        <sz val="10"/>
        <color rgb="FF000000"/>
        <rFont val="Times New Roman"/>
        <family val="1"/>
      </rPr>
      <t xml:space="preserve"> 1050, 1080, 1090, 1100, 1130, 1140, 1410, 1420, 1510, 1520, 2110, 2300*, 2340*, 2350, 2430, 2440, 2530, 2540, </t>
    </r>
    <r>
      <rPr>
        <u/>
        <sz val="10"/>
        <color rgb="FF000000"/>
        <rFont val="Times New Roman"/>
        <family val="1"/>
      </rPr>
      <t>PSYC</t>
    </r>
    <r>
      <rPr>
        <sz val="10"/>
        <color rgb="FF000000"/>
        <rFont val="Times New Roman"/>
        <family val="1"/>
      </rPr>
      <t xml:space="preserve"> 1810, 2000, 2030, 2500, </t>
    </r>
    <r>
      <rPr>
        <u/>
        <sz val="10"/>
        <color rgb="FF000000"/>
        <rFont val="Times New Roman"/>
        <family val="1"/>
      </rPr>
      <t>SOCI</t>
    </r>
    <r>
      <rPr>
        <sz val="10"/>
        <color rgb="FF000000"/>
        <rFont val="Times New Roman"/>
        <family val="1"/>
      </rPr>
      <t xml:space="preserve"> 1010, 1400, </t>
    </r>
    <r>
      <rPr>
        <u/>
        <sz val="10"/>
        <color rgb="FF000000"/>
        <rFont val="Times New Roman"/>
        <family val="1"/>
      </rPr>
      <t>SPAN</t>
    </r>
    <r>
      <rPr>
        <sz val="10"/>
        <color rgb="FF000000"/>
        <rFont val="Times New Roman"/>
        <family val="1"/>
      </rPr>
      <t xml:space="preserve"> 1010, 1020, 2010, 2020</t>
    </r>
  </si>
  <si>
    <t>Quantitative Reasoning
(3 credits)</t>
  </si>
  <si>
    <r>
      <rPr>
        <u/>
        <sz val="10"/>
        <color rgb="FF000000"/>
        <rFont val="Times New Roman"/>
        <family val="1"/>
      </rPr>
      <t xml:space="preserve">ACCT </t>
    </r>
    <r>
      <rPr>
        <sz val="10"/>
        <color rgb="FF000000"/>
        <rFont val="Times New Roman"/>
        <family val="1"/>
      </rPr>
      <t xml:space="preserve">1200*, 1210*, </t>
    </r>
    <r>
      <rPr>
        <u/>
        <sz val="10"/>
        <color rgb="FF000000"/>
        <rFont val="Times New Roman"/>
        <family val="1"/>
      </rPr>
      <t>ENTR</t>
    </r>
    <r>
      <rPr>
        <sz val="10"/>
        <color rgb="FF000000"/>
        <rFont val="Times New Roman"/>
        <family val="1"/>
      </rPr>
      <t xml:space="preserve"> 2030, </t>
    </r>
    <r>
      <rPr>
        <u/>
        <sz val="10"/>
        <color rgb="FF000000"/>
        <rFont val="Times New Roman"/>
        <family val="1"/>
      </rPr>
      <t>MATH</t>
    </r>
    <r>
      <rPr>
        <sz val="10"/>
        <color rgb="FF000000"/>
        <rFont val="Times New Roman"/>
        <family val="1"/>
      </rPr>
      <t xml:space="preserve"> 1110, 1020, 1060, 1150, 1600, 2170*, </t>
    </r>
    <r>
      <rPr>
        <u/>
        <sz val="10"/>
        <color rgb="FF000000"/>
        <rFont val="Times New Roman"/>
        <family val="1"/>
      </rPr>
      <t>SOCI</t>
    </r>
    <r>
      <rPr>
        <sz val="10"/>
        <color rgb="FF000000"/>
        <rFont val="Times New Roman"/>
        <family val="1"/>
      </rPr>
      <t xml:space="preserve"> 2880</t>
    </r>
  </si>
  <si>
    <t>Lab Science
(4 credits)</t>
  </si>
  <si>
    <r>
      <rPr>
        <u/>
        <sz val="10"/>
        <color rgb="FF000000"/>
        <rFont val="Times New Roman"/>
        <family val="1"/>
      </rPr>
      <t xml:space="preserve">AGRI </t>
    </r>
    <r>
      <rPr>
        <sz val="10"/>
        <color rgb="FF000000"/>
        <rFont val="Times New Roman"/>
        <family val="1"/>
      </rPr>
      <t xml:space="preserve">1010/1014, 1150/1154, </t>
    </r>
    <r>
      <rPr>
        <u/>
        <sz val="10"/>
        <color rgb="FF000000"/>
        <rFont val="Times New Roman"/>
        <family val="1"/>
      </rPr>
      <t>BIOS</t>
    </r>
    <r>
      <rPr>
        <sz val="10"/>
        <color rgb="FF000000"/>
        <rFont val="Times New Roman"/>
        <family val="1"/>
      </rPr>
      <t xml:space="preserve"> 1010/1014, 1110/1114, 1200/1204, 1210/1214, 2250/2254, 2260/2264, 2460/2464, </t>
    </r>
    <r>
      <rPr>
        <u/>
        <sz val="10"/>
        <color rgb="FF000000"/>
        <rFont val="Times New Roman"/>
        <family val="1"/>
      </rPr>
      <t>CHEM</t>
    </r>
    <r>
      <rPr>
        <sz val="10"/>
        <color rgb="FF000000"/>
        <rFont val="Times New Roman"/>
        <family val="1"/>
      </rPr>
      <t xml:space="preserve"> 1050/1054, 1090/1094, 1100/1104, </t>
    </r>
    <r>
      <rPr>
        <u/>
        <sz val="10"/>
        <color rgb="FF000000"/>
        <rFont val="Times New Roman"/>
        <family val="1"/>
      </rPr>
      <t>PHYS</t>
    </r>
    <r>
      <rPr>
        <sz val="10"/>
        <color rgb="FF000000"/>
        <rFont val="Times New Roman"/>
        <family val="1"/>
      </rPr>
      <t xml:space="preserve"> 1100/1104, 1200/1204</t>
    </r>
  </si>
  <si>
    <t>ILO 4: Research and Investigative Skills, Diversity</t>
  </si>
  <si>
    <t>Technology
(1-3 credits)</t>
  </si>
  <si>
    <t>INFO 1010, 1011, 1012, 1013, 1200*, 1600, 2100, 2150, 2200, 2300, 2400, 2420, 2500</t>
  </si>
  <si>
    <t>Global Awareness
(3-4 credits)</t>
  </si>
  <si>
    <r>
      <rPr>
        <u/>
        <sz val="10"/>
        <color rgb="FF000000"/>
        <rFont val="Times New Roman"/>
        <family val="1"/>
      </rPr>
      <t>BIOS</t>
    </r>
    <r>
      <rPr>
        <sz val="10"/>
        <color rgb="FF000000"/>
        <rFont val="Times New Roman"/>
        <family val="1"/>
      </rPr>
      <t xml:space="preserve"> 1200/1204, 2030, </t>
    </r>
    <r>
      <rPr>
        <u/>
        <sz val="10"/>
        <color rgb="FF000000"/>
        <rFont val="Times New Roman"/>
        <family val="1"/>
      </rPr>
      <t>BSAD</t>
    </r>
    <r>
      <rPr>
        <sz val="10"/>
        <color rgb="FF000000"/>
        <rFont val="Times New Roman"/>
        <family val="1"/>
      </rPr>
      <t xml:space="preserve"> 2310*, 2520*, </t>
    </r>
    <r>
      <rPr>
        <u/>
        <sz val="10"/>
        <color rgb="FF000000"/>
        <rFont val="Times New Roman"/>
        <family val="1"/>
      </rPr>
      <t>CHEM</t>
    </r>
    <r>
      <rPr>
        <sz val="10"/>
        <color rgb="FF000000"/>
        <rFont val="Times New Roman"/>
        <family val="1"/>
      </rPr>
      <t xml:space="preserve"> 1050/1054, </t>
    </r>
    <r>
      <rPr>
        <u/>
        <sz val="10"/>
        <color rgb="FF000000"/>
        <rFont val="Times New Roman"/>
        <family val="1"/>
      </rPr>
      <t xml:space="preserve">CRIM </t>
    </r>
    <r>
      <rPr>
        <sz val="10"/>
        <color rgb="FF000000"/>
        <rFont val="Times New Roman"/>
        <family val="1"/>
      </rPr>
      <t xml:space="preserve">1010, 1020, </t>
    </r>
    <r>
      <rPr>
        <u/>
        <sz val="10"/>
        <color rgb="FF000000"/>
        <rFont val="Times New Roman"/>
        <family val="1"/>
      </rPr>
      <t>ECED</t>
    </r>
    <r>
      <rPr>
        <sz val="10"/>
        <color rgb="FF000000"/>
        <rFont val="Times New Roman"/>
        <family val="1"/>
      </rPr>
      <t xml:space="preserve"> 1160, 2050, 2070, </t>
    </r>
    <r>
      <rPr>
        <u/>
        <sz val="10"/>
        <color rgb="FF000000"/>
        <rFont val="Times New Roman"/>
        <family val="1"/>
      </rPr>
      <t>ECON</t>
    </r>
    <r>
      <rPr>
        <sz val="10"/>
        <color rgb="FF000000"/>
        <rFont val="Times New Roman"/>
        <family val="1"/>
      </rPr>
      <t xml:space="preserve"> 2110*, </t>
    </r>
    <r>
      <rPr>
        <u/>
        <sz val="10"/>
        <color rgb="FF000000"/>
        <rFont val="Times New Roman"/>
        <family val="1"/>
      </rPr>
      <t>EDUC</t>
    </r>
    <r>
      <rPr>
        <sz val="10"/>
        <color rgb="FF000000"/>
        <rFont val="Times New Roman"/>
        <family val="1"/>
      </rPr>
      <t xml:space="preserve"> 2030, 2050, 2070, </t>
    </r>
    <r>
      <rPr>
        <u/>
        <sz val="10"/>
        <color rgb="FF000000"/>
        <rFont val="Times New Roman"/>
        <family val="1"/>
      </rPr>
      <t>ENGL</t>
    </r>
    <r>
      <rPr>
        <sz val="10"/>
        <color rgb="FF000000"/>
        <rFont val="Times New Roman"/>
        <family val="1"/>
      </rPr>
      <t xml:space="preserve"> 1050, </t>
    </r>
    <r>
      <rPr>
        <u/>
        <sz val="10"/>
        <color rgb="FF000000"/>
        <rFont val="Times New Roman"/>
        <family val="1"/>
      </rPr>
      <t>GEOG</t>
    </r>
    <r>
      <rPr>
        <sz val="10"/>
        <color rgb="FF000000"/>
        <rFont val="Times New Roman"/>
        <family val="1"/>
      </rPr>
      <t xml:space="preserve"> 1010, </t>
    </r>
    <r>
      <rPr>
        <u/>
        <sz val="10"/>
        <color rgb="FF000000"/>
        <rFont val="Times New Roman"/>
        <family val="1"/>
      </rPr>
      <t>HIST</t>
    </r>
    <r>
      <rPr>
        <sz val="10"/>
        <color rgb="FF000000"/>
        <rFont val="Times New Roman"/>
        <family val="1"/>
      </rPr>
      <t xml:space="preserve"> 1110, 1111, 2010, 2020, </t>
    </r>
    <r>
      <rPr>
        <u/>
        <sz val="10"/>
        <color rgb="FF000000"/>
        <rFont val="Times New Roman"/>
        <family val="1"/>
      </rPr>
      <t>HMSV</t>
    </r>
    <r>
      <rPr>
        <sz val="10"/>
        <color rgb="FF000000"/>
        <rFont val="Times New Roman"/>
        <family val="1"/>
      </rPr>
      <t xml:space="preserve"> 2150, </t>
    </r>
    <r>
      <rPr>
        <u/>
        <sz val="10"/>
        <color rgb="FF000000"/>
        <rFont val="Times New Roman"/>
        <family val="1"/>
      </rPr>
      <t>IEVH</t>
    </r>
    <r>
      <rPr>
        <sz val="10"/>
        <color rgb="FF000000"/>
        <rFont val="Times New Roman"/>
        <family val="1"/>
      </rPr>
      <t xml:space="preserve"> 1010, 2020, </t>
    </r>
    <r>
      <rPr>
        <u/>
        <sz val="10"/>
        <color rgb="FF000000"/>
        <rFont val="Times New Roman"/>
        <family val="1"/>
      </rPr>
      <t>NASP</t>
    </r>
    <r>
      <rPr>
        <sz val="10"/>
        <color rgb="FF000000"/>
        <rFont val="Times New Roman"/>
        <family val="1"/>
      </rPr>
      <t xml:space="preserve"> 1070, 2120, 2300*, 2810*, </t>
    </r>
    <r>
      <rPr>
        <u/>
        <sz val="10"/>
        <color rgb="FF000000"/>
        <rFont val="Times New Roman"/>
        <family val="1"/>
      </rPr>
      <t>PHYS</t>
    </r>
    <r>
      <rPr>
        <sz val="10"/>
        <color rgb="FF000000"/>
        <rFont val="Times New Roman"/>
        <family val="1"/>
      </rPr>
      <t xml:space="preserve"> 2000, </t>
    </r>
    <r>
      <rPr>
        <u/>
        <sz val="10"/>
        <color rgb="FF000000"/>
        <rFont val="Times New Roman"/>
        <family val="1"/>
      </rPr>
      <t>POLS</t>
    </r>
    <r>
      <rPr>
        <sz val="10"/>
        <color rgb="FF000000"/>
        <rFont val="Times New Roman"/>
        <family val="1"/>
      </rPr>
      <t xml:space="preserve"> 1600, </t>
    </r>
    <r>
      <rPr>
        <u/>
        <sz val="10"/>
        <color rgb="FF000000"/>
        <rFont val="Times New Roman"/>
        <family val="1"/>
      </rPr>
      <t>SOCI</t>
    </r>
    <r>
      <rPr>
        <sz val="10"/>
        <color rgb="FF000000"/>
        <rFont val="Times New Roman"/>
        <family val="1"/>
      </rPr>
      <t xml:space="preserve"> 1010, 1400, 2010, 2150, </t>
    </r>
    <r>
      <rPr>
        <u/>
        <sz val="10"/>
        <color rgb="FF000000"/>
        <rFont val="Times New Roman"/>
        <family val="1"/>
      </rPr>
      <t>SPAN</t>
    </r>
    <r>
      <rPr>
        <sz val="10"/>
        <color rgb="FF000000"/>
        <rFont val="Times New Roman"/>
        <family val="1"/>
      </rPr>
      <t xml:space="preserve"> 1010, 1020, 2010, 2020</t>
    </r>
  </si>
  <si>
    <t>ILO 5: Wellness</t>
  </si>
  <si>
    <t>College Skills
(3 credits)</t>
  </si>
  <si>
    <r>
      <t>EDUC</t>
    </r>
    <r>
      <rPr>
        <sz val="10"/>
        <color theme="1"/>
        <rFont val="Times New Roman"/>
        <family val="1"/>
      </rPr>
      <t xml:space="preserve"> 1010</t>
    </r>
  </si>
  <si>
    <r>
      <t>EDUC</t>
    </r>
    <r>
      <rPr>
        <sz val="10"/>
        <color theme="1"/>
        <rFont val="Times New Roman"/>
        <family val="1"/>
      </rPr>
      <t xml:space="preserve"> 1020</t>
    </r>
  </si>
  <si>
    <t>Health and Wellness
(4 credits)</t>
  </si>
  <si>
    <r>
      <t xml:space="preserve">AGRI </t>
    </r>
    <r>
      <rPr>
        <sz val="10"/>
        <color theme="1"/>
        <rFont val="Times New Roman"/>
        <family val="1"/>
      </rPr>
      <t xml:space="preserve">1048, 1050, 2340, </t>
    </r>
    <r>
      <rPr>
        <u/>
        <sz val="10"/>
        <color theme="1"/>
        <rFont val="Times New Roman"/>
        <family val="1"/>
      </rPr>
      <t>ECED</t>
    </r>
    <r>
      <rPr>
        <sz val="10"/>
        <color theme="1"/>
        <rFont val="Times New Roman"/>
        <family val="1"/>
      </rPr>
      <t xml:space="preserve"> 1260, </t>
    </r>
    <r>
      <rPr>
        <u/>
        <sz val="10"/>
        <color theme="1"/>
        <rFont val="Times New Roman"/>
        <family val="1"/>
      </rPr>
      <t>ENGL</t>
    </r>
    <r>
      <rPr>
        <sz val="10"/>
        <color theme="1"/>
        <rFont val="Times New Roman"/>
        <family val="1"/>
      </rPr>
      <t xml:space="preserve"> 1040, </t>
    </r>
    <r>
      <rPr>
        <u/>
        <sz val="10"/>
        <color theme="1"/>
        <rFont val="Times New Roman"/>
        <family val="1"/>
      </rPr>
      <t>HLTH</t>
    </r>
    <r>
      <rPr>
        <sz val="10"/>
        <color theme="1"/>
        <rFont val="Times New Roman"/>
        <family val="1"/>
      </rPr>
      <t xml:space="preserve"> 1010, 1020, 1040, 1041, 1042, 1043, 1044, 1045, 1046, 1047, 1060, 2300, 2310, </t>
    </r>
    <r>
      <rPr>
        <u/>
        <sz val="10"/>
        <color theme="1"/>
        <rFont val="Times New Roman"/>
        <family val="1"/>
      </rPr>
      <t>NASP</t>
    </r>
    <r>
      <rPr>
        <sz val="10"/>
        <color theme="1"/>
        <rFont val="Times New Roman"/>
        <family val="1"/>
      </rPr>
      <t xml:space="preserve"> 1090, 1140, </t>
    </r>
    <r>
      <rPr>
        <u/>
        <sz val="10"/>
        <color theme="1"/>
        <rFont val="Times New Roman"/>
        <family val="1"/>
      </rPr>
      <t>NURA</t>
    </r>
    <r>
      <rPr>
        <sz val="10"/>
        <color theme="1"/>
        <rFont val="Times New Roman"/>
        <family val="1"/>
      </rPr>
      <t xml:space="preserve"> 1110, 1190</t>
    </r>
    <r>
      <rPr>
        <u/>
        <sz val="10"/>
        <color theme="1"/>
        <rFont val="Times New Roman"/>
        <family val="1"/>
      </rPr>
      <t xml:space="preserve"> </t>
    </r>
  </si>
  <si>
    <r>
      <rPr>
        <b/>
        <sz val="9"/>
        <color theme="1"/>
        <rFont val="Times New Roman"/>
        <family val="1"/>
      </rPr>
      <t xml:space="preserve">TOTAL GENERAL EDUCATION CREDITS EARNED
</t>
    </r>
    <r>
      <rPr>
        <i/>
        <sz val="9"/>
        <color theme="1"/>
        <rFont val="Times New Roman"/>
        <family val="1"/>
      </rPr>
      <t>(Minimum of 36 credits)</t>
    </r>
    <r>
      <rPr>
        <b/>
        <i/>
        <sz val="8"/>
        <color theme="1"/>
        <rFont val="Times New Roman"/>
        <family val="1"/>
      </rPr>
      <t xml:space="preserve">
</t>
    </r>
    <r>
      <rPr>
        <i/>
        <sz val="8"/>
        <color theme="1"/>
        <rFont val="Times New Roman"/>
        <family val="1"/>
      </rPr>
      <t>Extra credits may be added to elective requirements. Speak with Advisor for details.</t>
    </r>
  </si>
  <si>
    <r>
      <t xml:space="preserve">NASP-CTL Requirement #2: CORE
</t>
    </r>
    <r>
      <rPr>
        <b/>
        <i/>
        <sz val="10"/>
        <color theme="0"/>
        <rFont val="Times New Roman"/>
        <family val="1"/>
      </rPr>
      <t>(18 credits minimum)</t>
    </r>
  </si>
  <si>
    <t>Core Requirements are courses that are required for the specific major. These courses help create the foundation of your specific area of study and will also help provide a strong background entering into higher-level courses. With your advisors, chose from the courses below to fulfil your core requirements.</t>
  </si>
  <si>
    <t>Complete the Required 9 Credits (3 courses) below:</t>
  </si>
  <si>
    <t>NASP 1010</t>
  </si>
  <si>
    <t>BSAD 1050</t>
  </si>
  <si>
    <t>NASP 2010</t>
  </si>
  <si>
    <t>Choose 9 Credits from the Core Courses below:</t>
  </si>
  <si>
    <t>ACCT 1200*, BSAD 2050*, 2540*, NASP 2300*, 2340*, 2350, 2810*, BSAD 2900 or NASP 2900, BSAD 2990 or NASP 2990</t>
  </si>
  <si>
    <r>
      <rPr>
        <b/>
        <sz val="10"/>
        <color theme="1"/>
        <rFont val="Times New Roman"/>
        <family val="1"/>
      </rPr>
      <t xml:space="preserve">TOTAL CORE CREDITS EARNED </t>
    </r>
    <r>
      <rPr>
        <i/>
        <sz val="9"/>
        <color theme="1"/>
        <rFont val="Times New Roman"/>
        <family val="1"/>
      </rPr>
      <t>(18 credits minimum)</t>
    </r>
    <r>
      <rPr>
        <b/>
        <sz val="11"/>
        <color theme="1"/>
        <rFont val="Times New Roman"/>
        <family val="1"/>
      </rPr>
      <t xml:space="preserve">
</t>
    </r>
    <r>
      <rPr>
        <i/>
        <sz val="8"/>
        <color theme="1"/>
        <rFont val="Times New Roman"/>
        <family val="1"/>
      </rPr>
      <t>Extra credits may be added to elective requirements. Speak with Advisor for details.</t>
    </r>
  </si>
  <si>
    <r>
      <t xml:space="preserve">NASP-CTL Requirement # 3: ELECTIVES
</t>
    </r>
    <r>
      <rPr>
        <b/>
        <i/>
        <sz val="10"/>
        <color theme="1"/>
        <rFont val="Times New Roman"/>
        <family val="1"/>
      </rPr>
      <t>(Maximum of 6 credits)</t>
    </r>
  </si>
  <si>
    <t>Elective requirements have a wide-ranges of courses to chose from, which contribute to your degree. With your advisors, chose from the courses below to fulfil your elective requirements.</t>
  </si>
  <si>
    <r>
      <t xml:space="preserve">TOTAL ELECTIVE CREDITS EARNED 
</t>
    </r>
    <r>
      <rPr>
        <i/>
        <sz val="9"/>
        <color theme="1"/>
        <rFont val="Times New Roman"/>
        <family val="1"/>
      </rPr>
      <t>(maximum of 6 credits)</t>
    </r>
  </si>
  <si>
    <t>NATIVE AMERICAN STUDIES - CONTEMPORARY TRIBAL LEADERSHIP DEGREE PROGRESS</t>
  </si>
  <si>
    <t>NASP-CTL Required Areas</t>
  </si>
  <si>
    <t>Required Credits</t>
  </si>
  <si>
    <t>Credits Earned/Planned</t>
  </si>
  <si>
    <t>Fulfilled?</t>
  </si>
  <si>
    <t>1.) General Education Credits</t>
  </si>
  <si>
    <t>2.) Core Credits</t>
  </si>
  <si>
    <t>3.) Elective Credits</t>
  </si>
  <si>
    <r>
      <t xml:space="preserve">TOTAL DEGREE CREDITS  EARNED/PLANNED
</t>
    </r>
    <r>
      <rPr>
        <i/>
        <sz val="10"/>
        <color theme="1"/>
        <rFont val="Times New Roman"/>
        <family val="1"/>
      </rPr>
      <t>(minimum 60 credits)</t>
    </r>
  </si>
  <si>
    <t xml:space="preserve">All the program requirements must be completed to earn the degree/certificate listed above. Degrees are conferred when all requirements are completed, and the registrar has validated the completion. Additionally, students are required to have a 2.0 cumulative GPA to complete their degree. Students may walk for graduation if within 6 credits of completing, but will not be conferred until requirements are met. Speak to advisor and registrar for any additional details. </t>
  </si>
  <si>
    <t xml:space="preserve">The most updated degree information can be found via. NICC's most recent College Catalog. Linked here. </t>
  </si>
  <si>
    <t>Comments:</t>
  </si>
  <si>
    <r>
      <rPr>
        <i/>
        <sz val="12"/>
        <color rgb="FF000000"/>
        <rFont val="Times New Roman"/>
        <family val="1"/>
      </rPr>
      <t xml:space="preserve">* Indicates courses that are recommended if student is planning to pursue NICC's bachelors degree in Business Administration &amp; Tribal Nation Building following associates. 
</t>
    </r>
    <r>
      <rPr>
        <b/>
        <sz val="12"/>
        <color rgb="FF000000"/>
        <rFont val="Times New Roman"/>
        <family val="1"/>
      </rPr>
      <t xml:space="preserve">
1st Semester-</t>
    </r>
    <r>
      <rPr>
        <sz val="12"/>
        <color rgb="FF000000"/>
        <rFont val="Times New Roman"/>
        <family val="1"/>
      </rPr>
      <t xml:space="preserve">  Take EDUC 1010 (ILO 5);  Take NASP 1010 as soon as possible to meet pre-requisites for later courses. Take note of additional courses requiring pre-reqs.
</t>
    </r>
    <r>
      <rPr>
        <b/>
        <sz val="12"/>
        <color rgb="FF000000"/>
        <rFont val="Times New Roman"/>
        <family val="1"/>
      </rPr>
      <t>1st Year-</t>
    </r>
    <r>
      <rPr>
        <sz val="12"/>
        <color rgb="FF000000"/>
        <rFont val="Times New Roman"/>
        <family val="1"/>
      </rPr>
      <t xml:space="preserve"> Take MATH 1110 (ILO3) and ENGL 1010 (ILO2). Use Multiple Measures Placement to determine if skill-building or more advanced course is needed. Take an NASP course. </t>
    </r>
  </si>
  <si>
    <t>Native American Studies - History &amp; Traditional Culture emphasis (NASP-HTC)</t>
  </si>
  <si>
    <t>NASP-HTC Requirement #1: GENERAL EDUCATION</t>
  </si>
  <si>
    <r>
      <rPr>
        <u/>
        <sz val="10"/>
        <color rgb="FF000000"/>
        <rFont val="Times New Roman"/>
        <family val="1"/>
      </rPr>
      <t>NASP</t>
    </r>
    <r>
      <rPr>
        <sz val="10"/>
        <color rgb="FF000000"/>
        <rFont val="Times New Roman"/>
        <family val="1"/>
      </rPr>
      <t xml:space="preserve"> 1020, 1030, 1040, 1080, 2110, 2120, 2200, 2210, 2220, 2230, 2240, 2300</t>
    </r>
  </si>
  <si>
    <r>
      <rPr>
        <u/>
        <sz val="10"/>
        <color rgb="FF000000"/>
        <rFont val="Times New Roman"/>
      </rPr>
      <t>BSAD</t>
    </r>
    <r>
      <rPr>
        <sz val="10"/>
        <color rgb="FF000000"/>
        <rFont val="Times New Roman"/>
      </rPr>
      <t xml:space="preserve"> 2050, </t>
    </r>
    <r>
      <rPr>
        <u/>
        <sz val="10"/>
        <color rgb="FF000000"/>
        <rFont val="Times New Roman"/>
      </rPr>
      <t>ENGL</t>
    </r>
    <r>
      <rPr>
        <sz val="10"/>
        <color rgb="FF000000"/>
        <rFont val="Times New Roman"/>
      </rPr>
      <t xml:space="preserve"> 1020, 1040, 1050</t>
    </r>
  </si>
  <si>
    <r>
      <rPr>
        <u/>
        <sz val="10"/>
        <color rgb="FF000000"/>
        <rFont val="Times New Roman"/>
      </rPr>
      <t>SPCH</t>
    </r>
    <r>
      <rPr>
        <sz val="10"/>
        <color rgb="FF000000"/>
        <rFont val="Times New Roman"/>
      </rPr>
      <t xml:space="preserve"> 1110, </t>
    </r>
    <r>
      <rPr>
        <u/>
        <sz val="10"/>
        <color rgb="FF000000"/>
        <rFont val="Times New Roman"/>
      </rPr>
      <t>BSAD</t>
    </r>
    <r>
      <rPr>
        <sz val="10"/>
        <color rgb="FF000000"/>
        <rFont val="Times New Roman"/>
      </rPr>
      <t xml:space="preserve"> 2050, </t>
    </r>
    <r>
      <rPr>
        <u/>
        <sz val="10"/>
        <color rgb="FF000000"/>
        <rFont val="Times New Roman"/>
      </rPr>
      <t>NASP</t>
    </r>
    <r>
      <rPr>
        <sz val="10"/>
        <color rgb="FF000000"/>
        <rFont val="Times New Roman"/>
      </rPr>
      <t xml:space="preserve"> 2430, 2440, 2530, 2540</t>
    </r>
  </si>
  <si>
    <t>ILO 3: Critical, Analytical &amp; Creative Thinking Skills</t>
  </si>
  <si>
    <r>
      <rPr>
        <u/>
        <sz val="10"/>
        <color rgb="FF000000"/>
        <rFont val="Times New Roman"/>
      </rPr>
      <t>ARTS</t>
    </r>
    <r>
      <rPr>
        <sz val="10"/>
        <color rgb="FF000000"/>
        <rFont val="Times New Roman"/>
      </rPr>
      <t xml:space="preserve"> 1010, 1050, 1060, 1100, 1200, 1300, 1400, </t>
    </r>
    <r>
      <rPr>
        <u/>
        <sz val="10"/>
        <color rgb="FF000000"/>
        <rFont val="Times New Roman"/>
      </rPr>
      <t>BSAD</t>
    </r>
    <r>
      <rPr>
        <sz val="10"/>
        <color rgb="FF000000"/>
        <rFont val="Times New Roman"/>
      </rPr>
      <t xml:space="preserve"> 2310, </t>
    </r>
    <r>
      <rPr>
        <u/>
        <sz val="10"/>
        <color rgb="FF000000"/>
        <rFont val="Times New Roman"/>
      </rPr>
      <t>ECED</t>
    </r>
    <r>
      <rPr>
        <sz val="10"/>
        <color rgb="FF000000"/>
        <rFont val="Times New Roman"/>
      </rPr>
      <t xml:space="preserve"> 1050, 1160, </t>
    </r>
    <r>
      <rPr>
        <u/>
        <sz val="10"/>
        <color rgb="FF000000"/>
        <rFont val="Times New Roman"/>
      </rPr>
      <t>ENGL</t>
    </r>
    <r>
      <rPr>
        <sz val="10"/>
        <color rgb="FF000000"/>
        <rFont val="Times New Roman"/>
      </rPr>
      <t xml:space="preserve"> 1040, 1050, 1150, 2100, 2170 </t>
    </r>
    <r>
      <rPr>
        <u/>
        <sz val="10"/>
        <color rgb="FF000000"/>
        <rFont val="Times New Roman"/>
      </rPr>
      <t>HIST</t>
    </r>
    <r>
      <rPr>
        <sz val="10"/>
        <color rgb="FF000000"/>
        <rFont val="Times New Roman"/>
      </rPr>
      <t xml:space="preserve"> 1110, 1111, 2010, 2020, </t>
    </r>
    <r>
      <rPr>
        <u/>
        <sz val="10"/>
        <color rgb="FF000000"/>
        <rFont val="Times New Roman"/>
      </rPr>
      <t>MUSC</t>
    </r>
    <r>
      <rPr>
        <sz val="10"/>
        <color rgb="FF000000"/>
        <rFont val="Times New Roman"/>
      </rPr>
      <t xml:space="preserve"> 1010, </t>
    </r>
    <r>
      <rPr>
        <u/>
        <sz val="10"/>
        <color rgb="FF000000"/>
        <rFont val="Times New Roman"/>
      </rPr>
      <t>NASP</t>
    </r>
    <r>
      <rPr>
        <sz val="10"/>
        <color rgb="FF000000"/>
        <rFont val="Times New Roman"/>
      </rPr>
      <t xml:space="preserve"> 1050, 1080, 1090, 1100, 1130, 1140, 1410, 1420, 1510, 1520, 2110*, 2300*, 2340*, 2350, 2430, 2440, 2530, 2540, </t>
    </r>
    <r>
      <rPr>
        <u/>
        <sz val="10"/>
        <color rgb="FF000000"/>
        <rFont val="Times New Roman"/>
      </rPr>
      <t>PSYC</t>
    </r>
    <r>
      <rPr>
        <sz val="10"/>
        <color rgb="FF000000"/>
        <rFont val="Times New Roman"/>
      </rPr>
      <t xml:space="preserve"> 1810, 2000, 2030, 2500, </t>
    </r>
    <r>
      <rPr>
        <u/>
        <sz val="10"/>
        <color rgb="FF000000"/>
        <rFont val="Times New Roman"/>
      </rPr>
      <t>SOCI</t>
    </r>
    <r>
      <rPr>
        <sz val="10"/>
        <color rgb="FF000000"/>
        <rFont val="Times New Roman"/>
      </rPr>
      <t xml:space="preserve"> 1010, 1400, </t>
    </r>
    <r>
      <rPr>
        <u/>
        <sz val="10"/>
        <color rgb="FF000000"/>
        <rFont val="Times New Roman"/>
      </rPr>
      <t>SPAN</t>
    </r>
    <r>
      <rPr>
        <sz val="10"/>
        <color rgb="FF000000"/>
        <rFont val="Times New Roman"/>
      </rPr>
      <t xml:space="preserve"> 1010, 1020, 2010, 2020</t>
    </r>
  </si>
  <si>
    <r>
      <rPr>
        <u/>
        <sz val="10"/>
        <color rgb="FF000000"/>
        <rFont val="Times New Roman"/>
      </rPr>
      <t xml:space="preserve">ACCT </t>
    </r>
    <r>
      <rPr>
        <sz val="10"/>
        <color rgb="FF000000"/>
        <rFont val="Times New Roman"/>
      </rPr>
      <t xml:space="preserve">1200, 1210, </t>
    </r>
    <r>
      <rPr>
        <u/>
        <sz val="10"/>
        <color rgb="FF000000"/>
        <rFont val="Times New Roman"/>
      </rPr>
      <t>ENTR</t>
    </r>
    <r>
      <rPr>
        <sz val="10"/>
        <color rgb="FF000000"/>
        <rFont val="Times New Roman"/>
      </rPr>
      <t xml:space="preserve"> 2030, </t>
    </r>
    <r>
      <rPr>
        <u/>
        <sz val="10"/>
        <color rgb="FF000000"/>
        <rFont val="Times New Roman"/>
      </rPr>
      <t>MATH</t>
    </r>
    <r>
      <rPr>
        <sz val="10"/>
        <color rgb="FF000000"/>
        <rFont val="Times New Roman"/>
      </rPr>
      <t xml:space="preserve"> 1110, 1020, 1060, 1150, 1600, 2170, </t>
    </r>
    <r>
      <rPr>
        <u/>
        <sz val="10"/>
        <color rgb="FF000000"/>
        <rFont val="Times New Roman"/>
      </rPr>
      <t>SOCI</t>
    </r>
    <r>
      <rPr>
        <sz val="10"/>
        <color rgb="FF000000"/>
        <rFont val="Times New Roman"/>
      </rPr>
      <t xml:space="preserve"> 2880</t>
    </r>
  </si>
  <si>
    <r>
      <t>INFO</t>
    </r>
    <r>
      <rPr>
        <sz val="10"/>
        <color theme="1"/>
        <rFont val="Times New Roman"/>
        <family val="1"/>
      </rPr>
      <t xml:space="preserve"> 1010, 1011, 1012, 1013, 1200, 1600, 2100, 2150, 2200, 2300, 2400, 2420, 2500</t>
    </r>
  </si>
  <si>
    <r>
      <rPr>
        <u/>
        <sz val="10"/>
        <color rgb="FF000000"/>
        <rFont val="Times New Roman"/>
      </rPr>
      <t>BIOS</t>
    </r>
    <r>
      <rPr>
        <sz val="10"/>
        <color rgb="FF000000"/>
        <rFont val="Times New Roman"/>
      </rPr>
      <t xml:space="preserve"> 1200/1204, 2030, </t>
    </r>
    <r>
      <rPr>
        <u/>
        <sz val="10"/>
        <color rgb="FF000000"/>
        <rFont val="Times New Roman"/>
      </rPr>
      <t>BSAD</t>
    </r>
    <r>
      <rPr>
        <sz val="10"/>
        <color rgb="FF000000"/>
        <rFont val="Times New Roman"/>
      </rPr>
      <t xml:space="preserve"> 2310, 2520, </t>
    </r>
    <r>
      <rPr>
        <u/>
        <sz val="10"/>
        <color rgb="FF000000"/>
        <rFont val="Times New Roman"/>
      </rPr>
      <t>CHEM</t>
    </r>
    <r>
      <rPr>
        <sz val="10"/>
        <color rgb="FF000000"/>
        <rFont val="Times New Roman"/>
      </rPr>
      <t xml:space="preserve"> 1050/1054, </t>
    </r>
    <r>
      <rPr>
        <u/>
        <sz val="10"/>
        <color rgb="FF000000"/>
        <rFont val="Times New Roman"/>
      </rPr>
      <t xml:space="preserve">CRIM </t>
    </r>
    <r>
      <rPr>
        <sz val="10"/>
        <color rgb="FF000000"/>
        <rFont val="Times New Roman"/>
      </rPr>
      <t xml:space="preserve">1010, 1020, </t>
    </r>
    <r>
      <rPr>
        <u/>
        <sz val="10"/>
        <color rgb="FF000000"/>
        <rFont val="Times New Roman"/>
      </rPr>
      <t>ECED</t>
    </r>
    <r>
      <rPr>
        <sz val="10"/>
        <color rgb="FF000000"/>
        <rFont val="Times New Roman"/>
      </rPr>
      <t xml:space="preserve"> 1160, 2050, 2070, </t>
    </r>
    <r>
      <rPr>
        <u/>
        <sz val="10"/>
        <color rgb="FF000000"/>
        <rFont val="Times New Roman"/>
      </rPr>
      <t>ECON</t>
    </r>
    <r>
      <rPr>
        <sz val="10"/>
        <color rgb="FF000000"/>
        <rFont val="Times New Roman"/>
      </rPr>
      <t xml:space="preserve"> 2110, </t>
    </r>
    <r>
      <rPr>
        <u/>
        <sz val="10"/>
        <color rgb="FF000000"/>
        <rFont val="Times New Roman"/>
      </rPr>
      <t>EDUC</t>
    </r>
    <r>
      <rPr>
        <sz val="10"/>
        <color rgb="FF000000"/>
        <rFont val="Times New Roman"/>
      </rPr>
      <t xml:space="preserve"> 2030, 2050, 2070, </t>
    </r>
    <r>
      <rPr>
        <u/>
        <sz val="10"/>
        <color rgb="FF000000"/>
        <rFont val="Times New Roman"/>
      </rPr>
      <t>ENGL</t>
    </r>
    <r>
      <rPr>
        <sz val="10"/>
        <color rgb="FF000000"/>
        <rFont val="Times New Roman"/>
      </rPr>
      <t xml:space="preserve"> 1050, </t>
    </r>
    <r>
      <rPr>
        <u/>
        <sz val="10"/>
        <color rgb="FF000000"/>
        <rFont val="Times New Roman"/>
      </rPr>
      <t>GEOG</t>
    </r>
    <r>
      <rPr>
        <sz val="10"/>
        <color rgb="FF000000"/>
        <rFont val="Times New Roman"/>
      </rPr>
      <t xml:space="preserve"> 1010, </t>
    </r>
    <r>
      <rPr>
        <u/>
        <sz val="10"/>
        <color rgb="FF000000"/>
        <rFont val="Times New Roman"/>
      </rPr>
      <t>HIST</t>
    </r>
    <r>
      <rPr>
        <sz val="10"/>
        <color rgb="FF000000"/>
        <rFont val="Times New Roman"/>
      </rPr>
      <t xml:space="preserve"> 1110, 1111, 2010, 2020, </t>
    </r>
    <r>
      <rPr>
        <u/>
        <sz val="10"/>
        <color rgb="FF000000"/>
        <rFont val="Times New Roman"/>
      </rPr>
      <t>HMSV</t>
    </r>
    <r>
      <rPr>
        <sz val="10"/>
        <color rgb="FF000000"/>
        <rFont val="Times New Roman"/>
      </rPr>
      <t xml:space="preserve"> 2150, </t>
    </r>
    <r>
      <rPr>
        <u/>
        <sz val="10"/>
        <color rgb="FF000000"/>
        <rFont val="Times New Roman"/>
      </rPr>
      <t>IEVH</t>
    </r>
    <r>
      <rPr>
        <sz val="10"/>
        <color rgb="FF000000"/>
        <rFont val="Times New Roman"/>
      </rPr>
      <t xml:space="preserve"> 1010, 2020, </t>
    </r>
    <r>
      <rPr>
        <u/>
        <sz val="10"/>
        <color rgb="FF000000"/>
        <rFont val="Times New Roman"/>
      </rPr>
      <t>NASP</t>
    </r>
    <r>
      <rPr>
        <sz val="10"/>
        <color rgb="FF000000"/>
        <rFont val="Times New Roman"/>
      </rPr>
      <t xml:space="preserve"> 1070, 2010*, 2120, 2300*, 2810*, </t>
    </r>
    <r>
      <rPr>
        <u/>
        <sz val="10"/>
        <color rgb="FF000000"/>
        <rFont val="Times New Roman"/>
      </rPr>
      <t>PHYS</t>
    </r>
    <r>
      <rPr>
        <sz val="10"/>
        <color rgb="FF000000"/>
        <rFont val="Times New Roman"/>
      </rPr>
      <t xml:space="preserve"> 2000, </t>
    </r>
    <r>
      <rPr>
        <u/>
        <sz val="10"/>
        <color rgb="FF000000"/>
        <rFont val="Times New Roman"/>
      </rPr>
      <t>POLS</t>
    </r>
    <r>
      <rPr>
        <sz val="10"/>
        <color rgb="FF000000"/>
        <rFont val="Times New Roman"/>
      </rPr>
      <t xml:space="preserve"> 1600, </t>
    </r>
    <r>
      <rPr>
        <u/>
        <sz val="10"/>
        <color rgb="FF000000"/>
        <rFont val="Times New Roman"/>
      </rPr>
      <t>SOCI</t>
    </r>
    <r>
      <rPr>
        <sz val="10"/>
        <color rgb="FF000000"/>
        <rFont val="Times New Roman"/>
      </rPr>
      <t xml:space="preserve"> 1010, 1400, 2010, 2150, </t>
    </r>
    <r>
      <rPr>
        <u/>
        <sz val="10"/>
        <color rgb="FF000000"/>
        <rFont val="Times New Roman"/>
      </rPr>
      <t>SPAN</t>
    </r>
    <r>
      <rPr>
        <sz val="10"/>
        <color rgb="FF000000"/>
        <rFont val="Times New Roman"/>
      </rPr>
      <t xml:space="preserve"> 1010, 1020, 2010, 2020</t>
    </r>
  </si>
  <si>
    <t xml:space="preserve"> ILO 5: Wellness</t>
  </si>
  <si>
    <r>
      <t xml:space="preserve">NASP-HTC Requirement #2: CORE
</t>
    </r>
    <r>
      <rPr>
        <b/>
        <i/>
        <sz val="10"/>
        <color theme="0"/>
        <rFont val="Times New Roman"/>
        <family val="1"/>
      </rPr>
      <t>(18 credits minimum)</t>
    </r>
  </si>
  <si>
    <t>Complete 3 Required Core Courses (9 credits) below:</t>
  </si>
  <si>
    <t>NASP 1030 or 1040</t>
  </si>
  <si>
    <t>2nd language course</t>
  </si>
  <si>
    <t>Choice of: NASP 2110, 2120, 2200, 2210, 2220, 2230, 2240, 2900</t>
  </si>
  <si>
    <r>
      <t xml:space="preserve">NASP-HTC Requirement # 3: ELECTIVES
</t>
    </r>
    <r>
      <rPr>
        <b/>
        <i/>
        <sz val="10"/>
        <color theme="1"/>
        <rFont val="Times New Roman"/>
        <family val="1"/>
      </rPr>
      <t>(Maximum of 6 credits)</t>
    </r>
  </si>
  <si>
    <t>NATIVE AMERICAN STUDIES - HISTORY &amp; TRADITIONAL CULTURE DEGREE PROGRESS</t>
  </si>
  <si>
    <t>NASP-HTC Required Areas</t>
  </si>
  <si>
    <r>
      <rPr>
        <i/>
        <sz val="12"/>
        <color rgb="FF000000"/>
        <rFont val="Times New Roman"/>
        <family val="1"/>
      </rPr>
      <t xml:space="preserve">* Indicates courses that are recommended within the discipline.
</t>
    </r>
    <r>
      <rPr>
        <sz val="12"/>
        <color rgb="FF000000"/>
        <rFont val="Times New Roman"/>
        <family val="1"/>
      </rPr>
      <t xml:space="preserve">
</t>
    </r>
    <r>
      <rPr>
        <b/>
        <sz val="12"/>
        <color rgb="FF000000"/>
        <rFont val="Times New Roman"/>
        <family val="1"/>
      </rPr>
      <t xml:space="preserve">1st Semester-  </t>
    </r>
    <r>
      <rPr>
        <sz val="12"/>
        <color rgb="FF000000"/>
        <rFont val="Times New Roman"/>
        <family val="1"/>
      </rPr>
      <t xml:space="preserve">Take EDUC 1010 (ILO 5);  Take NASP 1010 as soon as possible to meet pre-requisites for later courses. Take note of additional courses requiring pre-reqs.
</t>
    </r>
    <r>
      <rPr>
        <b/>
        <sz val="12"/>
        <color rgb="FF000000"/>
        <rFont val="Times New Roman"/>
        <family val="1"/>
      </rPr>
      <t>1st Year-</t>
    </r>
    <r>
      <rPr>
        <sz val="12"/>
        <color rgb="FF000000"/>
        <rFont val="Times New Roman"/>
        <family val="1"/>
      </rPr>
      <t xml:space="preserve"> Take MATH 1110 (ILO3) and ENGL 1010 (ILO2). Use Multiple Measures Placement to determine if skill-building or more advanced course is needed. Take an NASP course. </t>
    </r>
  </si>
  <si>
    <t>Listed below are the requirements for your NICC certificate. This credential can also provide a strong foundation toward earning your Associates degree, to be completed on a separate sheet. Based on the requirements, fill in courses as planned/completed with your Faculty Advisor and/or Retention Advisor.</t>
  </si>
  <si>
    <r>
      <t xml:space="preserve">CTL-C Requirements
</t>
    </r>
    <r>
      <rPr>
        <b/>
        <i/>
        <sz val="10"/>
        <color theme="0"/>
        <rFont val="Times New Roman"/>
        <family val="1"/>
      </rPr>
      <t>(17 credits minimum)</t>
    </r>
  </si>
  <si>
    <t>Complete the Required 8 Credits (3 courses) below:</t>
  </si>
  <si>
    <t>EDUC 1010</t>
  </si>
  <si>
    <t>Choose 9 Credits from the Courses below:</t>
  </si>
  <si>
    <t>ACCT 1200, BSAD 2050, 2540, NASP 2010, 2300, 2340, 2350, 2810, BSAD 2900 or NASP 2900, BSAD 2990 or NASP 2990</t>
  </si>
  <si>
    <r>
      <rPr>
        <b/>
        <sz val="10"/>
        <color theme="1"/>
        <rFont val="Times New Roman"/>
        <family val="1"/>
      </rPr>
      <t xml:space="preserve">TOTAL CREDITS EARNED 
</t>
    </r>
    <r>
      <rPr>
        <i/>
        <sz val="9"/>
        <color theme="1"/>
        <rFont val="Times New Roman"/>
        <family val="1"/>
      </rPr>
      <t>(17 credits minimum)</t>
    </r>
  </si>
  <si>
    <t>CONTEMPORARY TRIBAL LEADERSHIP CERTIFICATE PROGRESS</t>
  </si>
  <si>
    <t>CTL-C Required Areas</t>
  </si>
  <si>
    <t>Certificate Core Credits</t>
  </si>
  <si>
    <r>
      <t xml:space="preserve">TOTAL CERTIFICATE CREDITS  EARNED/PLANNED
</t>
    </r>
    <r>
      <rPr>
        <i/>
        <sz val="10"/>
        <color theme="1"/>
        <rFont val="Times New Roman"/>
        <family val="1"/>
      </rPr>
      <t>(minimum 17 credits)</t>
    </r>
  </si>
  <si>
    <t>All the certificate requirements must be completed to earn the degree/certificate listed above. Certificates are conferred when all requirements are completed, and the registrar has validated the completion. Additionally, students are required to have a 2.0 cumulative GPA to complete their degree. Speak to advisor and registrar for any additional details.</t>
  </si>
  <si>
    <r>
      <rPr>
        <b/>
        <sz val="11"/>
        <color rgb="FF242424"/>
        <rFont val="Times New Roman"/>
        <family val="1"/>
      </rPr>
      <t>1st Semester-</t>
    </r>
    <r>
      <rPr>
        <sz val="11"/>
        <color rgb="FF242424"/>
        <rFont val="Times New Roman"/>
        <family val="1"/>
      </rPr>
      <t xml:space="preserve"> Take EDUC 1010 (ILO 5); Take NASP 1010 as soon as possible to meet pre-requisites for later courses. Take note of additional courses requiring pre-reqs.</t>
    </r>
  </si>
  <si>
    <t>Core Contemporary Tribal Leadership: Course Code/Title/Credits
Minimum of 18 credits</t>
  </si>
  <si>
    <t>Semester</t>
  </si>
  <si>
    <t>Choice of: BSAD 1200, 2050, 2540, NASP 2300, 2310, 2320, 2330, 2340, 2350</t>
  </si>
  <si>
    <t>CONCENTRATION CREDITS:</t>
  </si>
  <si>
    <t>Elective</t>
  </si>
  <si>
    <t>Electives: Course Code/Title/Credits
Maximum of 6 credits</t>
  </si>
  <si>
    <t>Choose courses not already used towards degree completion</t>
  </si>
  <si>
    <t>ELECTIVE CREDITS:</t>
  </si>
  <si>
    <t>FINAL TABULATION TABLE</t>
  </si>
  <si>
    <t>Types of Courses</t>
  </si>
  <si>
    <t>Suggested Credits</t>
  </si>
  <si>
    <t>General Education Core Credits</t>
  </si>
  <si>
    <t>Concentration Core</t>
  </si>
  <si>
    <t>Elective Credits</t>
  </si>
  <si>
    <t>TOTAL DEGREE CREDITS (minimum)</t>
  </si>
  <si>
    <t>History and Traditional Culture (HTC-C)</t>
  </si>
  <si>
    <r>
      <t xml:space="preserve">HTC-C Requirements
</t>
    </r>
    <r>
      <rPr>
        <b/>
        <i/>
        <sz val="10"/>
        <color theme="0"/>
        <rFont val="Times New Roman"/>
        <family val="1"/>
      </rPr>
      <t>(17 credits minimum)</t>
    </r>
  </si>
  <si>
    <t>Complete the Required 2 Credits (1 Course) below:</t>
  </si>
  <si>
    <t>Choose 16 Credits from the Courses below:</t>
  </si>
  <si>
    <t>NASP 1010, 1030 or 1040, 1410 or 1420 or 1510 or 1520, 2110, 2120, 2200, 2210, 2220, 2230, 2240, 2900 or 2990</t>
  </si>
  <si>
    <r>
      <rPr>
        <b/>
        <sz val="10"/>
        <color rgb="FF000000"/>
        <rFont val="Times New Roman"/>
        <family val="1"/>
      </rPr>
      <t xml:space="preserve">TOTAL CREDITS EARNED 
</t>
    </r>
    <r>
      <rPr>
        <i/>
        <sz val="9"/>
        <color rgb="FF000000"/>
        <rFont val="Times New Roman"/>
        <family val="1"/>
      </rPr>
      <t>(18 credits minimum)</t>
    </r>
  </si>
  <si>
    <t>HISTORY &amp; CULTURE CERTIFICATE PROGRESS</t>
  </si>
  <si>
    <t>HTC-C Required Areas</t>
  </si>
  <si>
    <r>
      <rPr>
        <b/>
        <sz val="11"/>
        <color rgb="FF242424"/>
        <rFont val="Times New Roman"/>
        <family val="1"/>
      </rPr>
      <t>1st Semester</t>
    </r>
    <r>
      <rPr>
        <sz val="11"/>
        <color rgb="FF242424"/>
        <rFont val="Times New Roman"/>
        <family val="1"/>
      </rPr>
      <t>- Take EDUC 1010 (ILO 5); Take NASP 1010 as soon as possible to meet pre-requisites for later courses. Take note of additional courses requiring pre-reqs.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</si>
</sst>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;;;"/>
  </numFmts>
  <fonts count="62">
    <font>
      <sz val="11"/>
      <color theme="1"/>
      <name val="Aptos Narrow"/>
      <family val="2"/>
      <scheme val="minor"/>
    </font>
    <font>
      <b/>
      <sz val="14"/>
      <color theme="1"/>
      <name val="Times New Roman"/>
      <family val="1"/>
    </font>
    <font>
      <sz val="11"/>
      <color theme="1"/>
      <name val="Times New Roman"/>
      <family val="1"/>
    </font>
    <font>
      <i/>
      <sz val="6"/>
      <color theme="1"/>
      <name val="Times New Roman"/>
      <family val="1"/>
    </font>
    <font>
      <sz val="11"/>
      <color theme="1"/>
      <name val="Book Antiqua"/>
      <family val="1"/>
    </font>
    <font>
      <b/>
      <sz val="10"/>
      <color theme="1"/>
      <name val="Times New Roman"/>
      <family val="1"/>
    </font>
    <font>
      <b/>
      <sz val="9"/>
      <color theme="1"/>
      <name val="Times New Roman"/>
      <family val="1"/>
    </font>
    <font>
      <b/>
      <sz val="12"/>
      <color theme="1"/>
      <name val="Times New Roman"/>
      <family val="1"/>
    </font>
    <font>
      <sz val="10"/>
      <color theme="1"/>
      <name val="Times New Roman"/>
      <family val="1"/>
    </font>
    <font>
      <b/>
      <sz val="14"/>
      <color theme="0"/>
      <name val="Times New Roman"/>
      <family val="1"/>
    </font>
    <font>
      <b/>
      <i/>
      <sz val="11"/>
      <color theme="0"/>
      <name val="Times New Roman"/>
      <family val="1"/>
    </font>
    <font>
      <b/>
      <i/>
      <sz val="12"/>
      <color theme="0"/>
      <name val="Times New Roman"/>
      <family val="1"/>
    </font>
    <font>
      <i/>
      <sz val="9"/>
      <color theme="1"/>
      <name val="Times New Roman"/>
      <family val="1"/>
    </font>
    <font>
      <b/>
      <sz val="8"/>
      <color theme="1"/>
      <name val="Times New Roman"/>
      <family val="1"/>
    </font>
    <font>
      <u/>
      <sz val="10"/>
      <color theme="1"/>
      <name val="Times New Roman"/>
      <family val="1"/>
    </font>
    <font>
      <sz val="9"/>
      <color theme="1"/>
      <name val="Times New Roman"/>
      <family val="1"/>
    </font>
    <font>
      <b/>
      <i/>
      <sz val="8"/>
      <color theme="1"/>
      <name val="Times New Roman"/>
      <family val="1"/>
    </font>
    <font>
      <i/>
      <sz val="8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0"/>
      <name val="Times New Roman"/>
      <family val="1"/>
    </font>
    <font>
      <b/>
      <i/>
      <sz val="10"/>
      <color theme="0"/>
      <name val="Times New Roman"/>
      <family val="1"/>
    </font>
    <font>
      <b/>
      <sz val="11"/>
      <color theme="1"/>
      <name val="Times New Roman"/>
      <family val="1"/>
    </font>
    <font>
      <b/>
      <i/>
      <sz val="10"/>
      <color theme="1"/>
      <name val="Times New Roman"/>
      <family val="1"/>
    </font>
    <font>
      <b/>
      <sz val="12"/>
      <name val="Times New Roman"/>
      <family val="1"/>
    </font>
    <font>
      <b/>
      <sz val="11"/>
      <color theme="0"/>
      <name val="Times New Roman"/>
      <family val="1"/>
    </font>
    <font>
      <i/>
      <sz val="10"/>
      <color theme="1"/>
      <name val="Times New Roman"/>
      <family val="1"/>
    </font>
    <font>
      <sz val="10"/>
      <color theme="1"/>
      <name val="Book Antiqua"/>
      <family val="1"/>
    </font>
    <font>
      <b/>
      <sz val="14"/>
      <color theme="1"/>
      <name val="Book Antiqua"/>
      <family val="1"/>
    </font>
    <font>
      <i/>
      <sz val="6"/>
      <color theme="1"/>
      <name val="Book Antiqua"/>
      <family val="1"/>
    </font>
    <font>
      <sz val="11"/>
      <color theme="0"/>
      <name val="Book Antiqua"/>
      <family val="1"/>
    </font>
    <font>
      <b/>
      <sz val="18"/>
      <color theme="1"/>
      <name val="Book Antiqua"/>
      <family val="1"/>
    </font>
    <font>
      <b/>
      <sz val="10"/>
      <color theme="1"/>
      <name val="Book Antiqua"/>
      <family val="1"/>
    </font>
    <font>
      <b/>
      <sz val="11"/>
      <color theme="1"/>
      <name val="Book Antiqua"/>
      <family val="1"/>
    </font>
    <font>
      <b/>
      <sz val="9"/>
      <color theme="1"/>
      <name val="Book Antiqua"/>
      <family val="1"/>
    </font>
    <font>
      <sz val="9"/>
      <color theme="1"/>
      <name val="Book Antiqua"/>
      <family val="1"/>
    </font>
    <font>
      <sz val="12"/>
      <color theme="1"/>
      <name val="Book Antiqua"/>
      <family val="1"/>
    </font>
    <font>
      <b/>
      <sz val="12"/>
      <color theme="1"/>
      <name val="Book Antiqua"/>
      <family val="1"/>
    </font>
    <font>
      <b/>
      <sz val="11"/>
      <color rgb="FF000000"/>
      <name val="Times New Roman"/>
      <family val="1"/>
    </font>
    <font>
      <b/>
      <sz val="10"/>
      <color rgb="FF000000"/>
      <name val="Times New Roman"/>
      <family val="1"/>
    </font>
    <font>
      <i/>
      <sz val="9"/>
      <color rgb="FF000000"/>
      <name val="Times New Roman"/>
      <family val="1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14"/>
      <color rgb="FF000000"/>
      <name val="Aptos Narrow"/>
      <family val="2"/>
      <scheme val="minor"/>
    </font>
    <font>
      <sz val="14"/>
      <color rgb="FF000000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sz val="10"/>
      <color rgb="FF000000"/>
      <name val="Times New Roman"/>
      <family val="1"/>
    </font>
    <font>
      <u/>
      <sz val="10"/>
      <color rgb="FF000000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i/>
      <sz val="12"/>
      <color rgb="FF000000"/>
      <name val="Times New Roman"/>
      <family val="1"/>
    </font>
    <font>
      <b/>
      <sz val="11"/>
      <color rgb="FF242424"/>
      <name val="Times New Roman"/>
      <family val="1"/>
    </font>
    <font>
      <sz val="11"/>
      <color rgb="FF242424"/>
      <name val="Times New Roman"/>
      <family val="1"/>
    </font>
    <font>
      <u/>
      <sz val="11"/>
      <color theme="10"/>
      <name val="Aptos Narrow"/>
      <family val="2"/>
      <scheme val="minor"/>
    </font>
    <font>
      <i/>
      <u/>
      <sz val="10"/>
      <color theme="10"/>
      <name val="Times New Roman"/>
      <family val="1"/>
    </font>
    <font>
      <i/>
      <sz val="10"/>
      <color rgb="FF000000"/>
      <name val="Times New Roman"/>
      <family val="1"/>
    </font>
    <font>
      <b/>
      <sz val="11"/>
      <color rgb="FFFFFFFF"/>
      <name val="Times New Roman"/>
      <family val="1"/>
    </font>
    <font>
      <sz val="11"/>
      <color rgb="FF000000"/>
      <name val="Times New Roman"/>
      <family val="1"/>
    </font>
    <font>
      <sz val="11"/>
      <color rgb="FF444444"/>
      <name val="Times New Roman"/>
      <family val="1"/>
    </font>
    <font>
      <u/>
      <sz val="10"/>
      <color rgb="FF000000"/>
      <name val="Times New Roman"/>
    </font>
    <font>
      <sz val="10"/>
      <color rgb="FF000000"/>
      <name val="Times New Roman"/>
    </font>
  </fonts>
  <fills count="38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E38B"/>
        <bgColor indexed="64"/>
      </patternFill>
    </fill>
    <fill>
      <patternFill patternType="solid">
        <fgColor rgb="FFFFEEB7"/>
        <bgColor indexed="64"/>
      </patternFill>
    </fill>
    <fill>
      <patternFill patternType="solid">
        <fgColor rgb="FFFFF4D1"/>
        <bgColor indexed="64"/>
      </patternFill>
    </fill>
    <fill>
      <patternFill patternType="solid">
        <fgColor rgb="FFFF8B8B"/>
        <bgColor indexed="64"/>
      </patternFill>
    </fill>
    <fill>
      <patternFill patternType="solid">
        <fgColor rgb="FFFFD9D9"/>
        <bgColor indexed="64"/>
      </patternFill>
    </fill>
    <fill>
      <patternFill patternType="solid">
        <fgColor rgb="FFFFB9B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1A7D9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A6C9EC"/>
        <bgColor rgb="FF000000"/>
      </patternFill>
    </fill>
    <fill>
      <patternFill patternType="solid">
        <fgColor rgb="FFB5E6A2"/>
        <bgColor rgb="FF000000"/>
      </patternFill>
    </fill>
    <fill>
      <patternFill patternType="solid">
        <fgColor rgb="FFDAE9F8"/>
        <bgColor rgb="FF000000"/>
      </patternFill>
    </fill>
    <fill>
      <patternFill patternType="solid">
        <fgColor rgb="FFDAF2D0"/>
        <bgColor rgb="FF000000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156082"/>
        <bgColor rgb="FF156082"/>
      </patternFill>
    </fill>
    <fill>
      <patternFill patternType="solid">
        <fgColor rgb="FFC0E6F5"/>
        <bgColor rgb="FFC0E6F5"/>
      </patternFill>
    </fill>
    <fill>
      <patternFill patternType="solid">
        <fgColor rgb="FFF7C7AC"/>
        <bgColor rgb="FF000000"/>
      </patternFill>
    </fill>
    <fill>
      <patternFill patternType="solid">
        <fgColor rgb="FFFAF4C8"/>
        <bgColor rgb="FF000000"/>
      </patternFill>
    </fill>
    <fill>
      <patternFill patternType="solid">
        <fgColor theme="3" tint="9.9978637043366805E-2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D1BFE3"/>
        <bgColor indexed="64"/>
      </patternFill>
    </fill>
    <fill>
      <patternFill patternType="solid">
        <fgColor rgb="FFE6DCF0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DADAD"/>
      </left>
      <right style="thin">
        <color rgb="FFADADAD"/>
      </right>
      <top/>
      <bottom style="thin">
        <color rgb="FFADADAD"/>
      </bottom>
      <diagonal/>
    </border>
    <border>
      <left style="thin">
        <color rgb="FFADADAD"/>
      </left>
      <right/>
      <top/>
      <bottom style="thin">
        <color rgb="FFADADAD"/>
      </bottom>
      <diagonal/>
    </border>
    <border>
      <left style="thin">
        <color rgb="FFADADAD"/>
      </left>
      <right style="thin">
        <color rgb="FFADADAD"/>
      </right>
      <top style="thin">
        <color rgb="FFADADAD"/>
      </top>
      <bottom style="thin">
        <color rgb="FFADADAD"/>
      </bottom>
      <diagonal/>
    </border>
    <border>
      <left style="thin">
        <color rgb="FFADADAD"/>
      </left>
      <right/>
      <top style="thin">
        <color rgb="FFADADAD"/>
      </top>
      <bottom style="thin">
        <color rgb="FFADADAD"/>
      </bottom>
      <diagonal/>
    </border>
    <border>
      <left style="thin">
        <color rgb="FFADADAD"/>
      </left>
      <right style="thin">
        <color rgb="FFADADAD"/>
      </right>
      <top style="thin">
        <color rgb="FFADADAD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rgb="FFADADAD"/>
      </right>
      <top style="thin">
        <color rgb="FFADADAD"/>
      </top>
      <bottom style="thin">
        <color rgb="FFADADAD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54" fillId="0" borderId="0" applyNumberFormat="0" applyFill="0" applyBorder="0" applyAlignment="0" applyProtection="0"/>
  </cellStyleXfs>
  <cellXfs count="298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 applyProtection="1">
      <alignment horizontal="center"/>
      <protection locked="0"/>
    </xf>
    <xf numFmtId="0" fontId="5" fillId="4" borderId="17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8" fillId="6" borderId="24" xfId="0" applyFont="1" applyFill="1" applyBorder="1" applyAlignment="1">
      <alignment horizontal="center" vertical="center" wrapText="1"/>
    </xf>
    <xf numFmtId="0" fontId="8" fillId="0" borderId="21" xfId="0" applyFont="1" applyBorder="1" applyAlignment="1" applyProtection="1">
      <alignment horizontal="center" vertical="center" wrapText="1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7" borderId="24" xfId="0" applyFont="1" applyFill="1" applyBorder="1" applyAlignment="1">
      <alignment horizontal="center" vertical="center" wrapText="1"/>
    </xf>
    <xf numFmtId="0" fontId="8" fillId="10" borderId="24" xfId="0" applyFont="1" applyFill="1" applyBorder="1" applyAlignment="1">
      <alignment horizontal="center" vertical="center" wrapText="1"/>
    </xf>
    <xf numFmtId="0" fontId="14" fillId="9" borderId="24" xfId="0" applyFont="1" applyFill="1" applyBorder="1" applyAlignment="1">
      <alignment horizontal="center" vertical="center" wrapText="1"/>
    </xf>
    <xf numFmtId="0" fontId="8" fillId="12" borderId="24" xfId="0" applyFont="1" applyFill="1" applyBorder="1" applyAlignment="1">
      <alignment horizontal="center" vertical="center" wrapText="1"/>
    </xf>
    <xf numFmtId="0" fontId="8" fillId="13" borderId="24" xfId="0" applyFont="1" applyFill="1" applyBorder="1" applyAlignment="1">
      <alignment horizontal="center" vertical="center" wrapText="1"/>
    </xf>
    <xf numFmtId="0" fontId="8" fillId="15" borderId="22" xfId="0" applyFont="1" applyFill="1" applyBorder="1" applyAlignment="1">
      <alignment horizontal="center" vertical="center" wrapText="1"/>
    </xf>
    <xf numFmtId="0" fontId="8" fillId="16" borderId="24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6" fillId="4" borderId="17" xfId="0" applyFont="1" applyFill="1" applyBorder="1" applyAlignment="1">
      <alignment horizontal="center" vertical="center" wrapText="1"/>
    </xf>
    <xf numFmtId="0" fontId="6" fillId="4" borderId="18" xfId="0" applyFont="1" applyFill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top" wrapText="1"/>
    </xf>
    <xf numFmtId="0" fontId="12" fillId="0" borderId="0" xfId="0" applyFont="1" applyAlignment="1">
      <alignment horizontal="center" vertical="top"/>
    </xf>
    <xf numFmtId="0" fontId="12" fillId="0" borderId="27" xfId="0" applyFont="1" applyBorder="1" applyAlignment="1">
      <alignment horizontal="center" vertical="top"/>
    </xf>
    <xf numFmtId="0" fontId="5" fillId="4" borderId="24" xfId="0" applyFont="1" applyFill="1" applyBorder="1" applyAlignment="1">
      <alignment horizontal="center" vertical="center" wrapText="1"/>
    </xf>
    <xf numFmtId="0" fontId="21" fillId="0" borderId="24" xfId="0" applyFont="1" applyBorder="1" applyAlignment="1">
      <alignment horizontal="center" vertical="center" wrapText="1"/>
    </xf>
    <xf numFmtId="0" fontId="7" fillId="3" borderId="24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vertical="center"/>
    </xf>
    <xf numFmtId="0" fontId="2" fillId="0" borderId="15" xfId="0" applyFont="1" applyBorder="1"/>
    <xf numFmtId="0" fontId="2" fillId="0" borderId="16" xfId="0" applyFont="1" applyBorder="1"/>
    <xf numFmtId="0" fontId="27" fillId="0" borderId="0" xfId="0" applyFont="1" applyAlignment="1">
      <alignment horizontal="left" vertical="center"/>
    </xf>
    <xf numFmtId="0" fontId="28" fillId="0" borderId="0" xfId="0" applyFont="1"/>
    <xf numFmtId="0" fontId="29" fillId="0" borderId="0" xfId="0" applyFont="1"/>
    <xf numFmtId="0" fontId="3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horizontal="center" vertical="center"/>
      <protection locked="0"/>
    </xf>
    <xf numFmtId="0" fontId="33" fillId="21" borderId="17" xfId="0" applyFont="1" applyFill="1" applyBorder="1" applyAlignment="1">
      <alignment horizontal="center" vertical="center" wrapText="1"/>
    </xf>
    <xf numFmtId="0" fontId="33" fillId="21" borderId="18" xfId="0" applyFont="1" applyFill="1" applyBorder="1" applyAlignment="1">
      <alignment horizontal="center" vertical="center" wrapText="1"/>
    </xf>
    <xf numFmtId="0" fontId="26" fillId="0" borderId="21" xfId="0" applyFont="1" applyBorder="1" applyAlignment="1" applyProtection="1">
      <alignment horizontal="center" vertical="center" wrapText="1"/>
      <protection locked="0"/>
    </xf>
    <xf numFmtId="0" fontId="26" fillId="0" borderId="24" xfId="0" applyFont="1" applyBorder="1" applyAlignment="1" applyProtection="1">
      <alignment horizontal="center" vertical="center" wrapText="1"/>
      <protection locked="0"/>
    </xf>
    <xf numFmtId="0" fontId="35" fillId="0" borderId="0" xfId="0" applyFont="1" applyAlignment="1">
      <alignment horizontal="center" vertical="center"/>
    </xf>
    <xf numFmtId="0" fontId="32" fillId="21" borderId="24" xfId="0" applyFont="1" applyFill="1" applyBorder="1" applyAlignment="1">
      <alignment horizontal="center" vertical="center" wrapText="1"/>
    </xf>
    <xf numFmtId="0" fontId="32" fillId="0" borderId="24" xfId="0" applyFont="1" applyBorder="1" applyAlignment="1">
      <alignment horizontal="center" vertical="center" wrapText="1"/>
    </xf>
    <xf numFmtId="0" fontId="36" fillId="0" borderId="24" xfId="0" applyFont="1" applyBorder="1" applyAlignment="1">
      <alignment horizontal="center" vertical="center" wrapText="1"/>
    </xf>
    <xf numFmtId="0" fontId="35" fillId="0" borderId="14" xfId="0" applyFont="1" applyBorder="1" applyAlignment="1">
      <alignment vertical="center"/>
    </xf>
    <xf numFmtId="0" fontId="4" fillId="0" borderId="15" xfId="0" applyFont="1" applyBorder="1"/>
    <xf numFmtId="0" fontId="4" fillId="0" borderId="16" xfId="0" applyFont="1" applyBorder="1"/>
    <xf numFmtId="0" fontId="0" fillId="7" borderId="0" xfId="0" applyFill="1"/>
    <xf numFmtId="0" fontId="0" fillId="20" borderId="0" xfId="0" applyFill="1"/>
    <xf numFmtId="0" fontId="0" fillId="22" borderId="0" xfId="0" applyFill="1"/>
    <xf numFmtId="0" fontId="0" fillId="22" borderId="0" xfId="0" applyFill="1" applyAlignment="1">
      <alignment wrapText="1"/>
    </xf>
    <xf numFmtId="0" fontId="40" fillId="0" borderId="28" xfId="0" applyFont="1" applyBorder="1" applyAlignment="1">
      <alignment wrapText="1"/>
    </xf>
    <xf numFmtId="0" fontId="40" fillId="0" borderId="0" xfId="0" applyFont="1" applyAlignment="1">
      <alignment wrapText="1"/>
    </xf>
    <xf numFmtId="0" fontId="42" fillId="23" borderId="29" xfId="0" applyFont="1" applyFill="1" applyBorder="1" applyAlignment="1">
      <alignment horizontal="center" vertical="center" wrapText="1"/>
    </xf>
    <xf numFmtId="0" fontId="42" fillId="24" borderId="29" xfId="0" applyFont="1" applyFill="1" applyBorder="1" applyAlignment="1">
      <alignment horizontal="center" vertical="center" wrapText="1"/>
    </xf>
    <xf numFmtId="0" fontId="42" fillId="24" borderId="30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42" fillId="25" borderId="31" xfId="0" applyFont="1" applyFill="1" applyBorder="1" applyAlignment="1">
      <alignment horizontal="center" wrapText="1"/>
    </xf>
    <xf numFmtId="0" fontId="43" fillId="25" borderId="31" xfId="0" applyFont="1" applyFill="1" applyBorder="1" applyAlignment="1">
      <alignment wrapText="1"/>
    </xf>
    <xf numFmtId="0" fontId="43" fillId="25" borderId="31" xfId="0" applyFont="1" applyFill="1" applyBorder="1" applyAlignment="1">
      <alignment horizontal="center" wrapText="1"/>
    </xf>
    <xf numFmtId="0" fontId="42" fillId="26" borderId="31" xfId="0" applyFont="1" applyFill="1" applyBorder="1" applyAlignment="1">
      <alignment horizontal="center" wrapText="1"/>
    </xf>
    <xf numFmtId="0" fontId="43" fillId="26" borderId="31" xfId="0" applyFont="1" applyFill="1" applyBorder="1" applyAlignment="1">
      <alignment wrapText="1"/>
    </xf>
    <xf numFmtId="0" fontId="43" fillId="26" borderId="32" xfId="0" applyFont="1" applyFill="1" applyBorder="1" applyAlignment="1">
      <alignment wrapText="1"/>
    </xf>
    <xf numFmtId="0" fontId="42" fillId="25" borderId="31" xfId="0" applyFont="1" applyFill="1" applyBorder="1" applyAlignment="1">
      <alignment wrapText="1"/>
    </xf>
    <xf numFmtId="0" fontId="42" fillId="25" borderId="33" xfId="0" applyFont="1" applyFill="1" applyBorder="1" applyAlignment="1">
      <alignment horizontal="center" wrapText="1"/>
    </xf>
    <xf numFmtId="0" fontId="42" fillId="25" borderId="33" xfId="0" applyFont="1" applyFill="1" applyBorder="1" applyAlignment="1">
      <alignment wrapText="1"/>
    </xf>
    <xf numFmtId="0" fontId="43" fillId="25" borderId="33" xfId="0" applyFont="1" applyFill="1" applyBorder="1" applyAlignment="1">
      <alignment wrapText="1"/>
    </xf>
    <xf numFmtId="0" fontId="43" fillId="25" borderId="33" xfId="0" applyFont="1" applyFill="1" applyBorder="1" applyAlignment="1">
      <alignment horizontal="center" wrapText="1"/>
    </xf>
    <xf numFmtId="0" fontId="42" fillId="27" borderId="34" xfId="0" applyFont="1" applyFill="1" applyBorder="1" applyAlignment="1">
      <alignment horizontal="center" wrapText="1"/>
    </xf>
    <xf numFmtId="0" fontId="43" fillId="27" borderId="34" xfId="0" applyFont="1" applyFill="1" applyBorder="1" applyAlignment="1">
      <alignment wrapText="1"/>
    </xf>
    <xf numFmtId="0" fontId="44" fillId="27" borderId="34" xfId="0" applyFont="1" applyFill="1" applyBorder="1" applyAlignment="1">
      <alignment wrapText="1"/>
    </xf>
    <xf numFmtId="0" fontId="44" fillId="27" borderId="34" xfId="0" applyFont="1" applyFill="1" applyBorder="1" applyAlignment="1">
      <alignment horizontal="center" wrapText="1"/>
    </xf>
    <xf numFmtId="0" fontId="42" fillId="26" borderId="35" xfId="0" applyFont="1" applyFill="1" applyBorder="1" applyAlignment="1">
      <alignment horizontal="center" wrapText="1"/>
    </xf>
    <xf numFmtId="0" fontId="45" fillId="27" borderId="34" xfId="0" applyFont="1" applyFill="1" applyBorder="1" applyAlignment="1">
      <alignment wrapText="1"/>
    </xf>
    <xf numFmtId="0" fontId="46" fillId="27" borderId="34" xfId="0" applyFont="1" applyFill="1" applyBorder="1" applyAlignment="1">
      <alignment horizontal="center" wrapText="1"/>
    </xf>
    <xf numFmtId="164" fontId="4" fillId="0" borderId="0" xfId="0" applyNumberFormat="1" applyFont="1"/>
    <xf numFmtId="0" fontId="41" fillId="0" borderId="0" xfId="0" applyFont="1" applyAlignment="1">
      <alignment wrapText="1"/>
    </xf>
    <xf numFmtId="0" fontId="41" fillId="0" borderId="28" xfId="0" applyFont="1" applyBorder="1" applyAlignment="1">
      <alignment wrapText="1"/>
    </xf>
    <xf numFmtId="0" fontId="14" fillId="36" borderId="24" xfId="0" applyFont="1" applyFill="1" applyBorder="1" applyAlignment="1">
      <alignment horizontal="center" vertical="center" wrapText="1"/>
    </xf>
    <xf numFmtId="0" fontId="48" fillId="9" borderId="24" xfId="0" applyFont="1" applyFill="1" applyBorder="1" applyAlignment="1">
      <alignment horizontal="center" vertical="center" wrapText="1"/>
    </xf>
    <xf numFmtId="0" fontId="57" fillId="28" borderId="0" xfId="0" applyFont="1" applyFill="1" applyAlignment="1">
      <alignment wrapText="1"/>
    </xf>
    <xf numFmtId="0" fontId="58" fillId="29" borderId="0" xfId="0" applyFont="1" applyFill="1" applyAlignment="1">
      <alignment wrapText="1"/>
    </xf>
    <xf numFmtId="0" fontId="47" fillId="29" borderId="40" xfId="0" applyFont="1" applyFill="1" applyBorder="1" applyAlignment="1">
      <alignment vertical="center" wrapText="1"/>
    </xf>
    <xf numFmtId="0" fontId="58" fillId="0" borderId="0" xfId="0" applyFont="1" applyAlignment="1">
      <alignment wrapText="1"/>
    </xf>
    <xf numFmtId="0" fontId="47" fillId="0" borderId="40" xfId="0" applyFont="1" applyBorder="1" applyAlignment="1">
      <alignment vertical="center" wrapText="1"/>
    </xf>
    <xf numFmtId="0" fontId="47" fillId="30" borderId="40" xfId="0" applyFont="1" applyFill="1" applyBorder="1" applyAlignment="1">
      <alignment vertical="center"/>
    </xf>
    <xf numFmtId="0" fontId="47" fillId="26" borderId="40" xfId="0" applyFont="1" applyFill="1" applyBorder="1" applyAlignment="1">
      <alignment vertical="center"/>
    </xf>
    <xf numFmtId="0" fontId="47" fillId="31" borderId="40" xfId="0" applyFont="1" applyFill="1" applyBorder="1" applyAlignment="1">
      <alignment vertical="center"/>
    </xf>
    <xf numFmtId="0" fontId="47" fillId="30" borderId="0" xfId="0" applyFont="1" applyFill="1" applyAlignment="1">
      <alignment vertical="center"/>
    </xf>
    <xf numFmtId="0" fontId="47" fillId="0" borderId="0" xfId="0" applyFont="1" applyAlignment="1">
      <alignment vertical="center"/>
    </xf>
    <xf numFmtId="0" fontId="59" fillId="0" borderId="0" xfId="0" applyFont="1" applyAlignment="1">
      <alignment wrapText="1"/>
    </xf>
    <xf numFmtId="0" fontId="53" fillId="29" borderId="0" xfId="0" applyFont="1" applyFill="1" applyAlignment="1">
      <alignment wrapText="1"/>
    </xf>
    <xf numFmtId="0" fontId="58" fillId="0" borderId="28" xfId="0" applyFont="1" applyBorder="1" applyAlignment="1">
      <alignment wrapText="1"/>
    </xf>
    <xf numFmtId="0" fontId="61" fillId="16" borderId="24" xfId="0" applyFont="1" applyFill="1" applyBorder="1" applyAlignment="1">
      <alignment horizontal="center" vertical="center" wrapText="1"/>
    </xf>
    <xf numFmtId="0" fontId="61" fillId="13" borderId="24" xfId="0" applyFont="1" applyFill="1" applyBorder="1" applyAlignment="1">
      <alignment horizontal="center" vertical="center" wrapText="1"/>
    </xf>
    <xf numFmtId="0" fontId="61" fillId="12" borderId="24" xfId="0" applyFont="1" applyFill="1" applyBorder="1" applyAlignment="1">
      <alignment horizontal="center" vertical="center" wrapText="1"/>
    </xf>
    <xf numFmtId="0" fontId="61" fillId="10" borderId="24" xfId="0" applyFont="1" applyFill="1" applyBorder="1" applyAlignment="1">
      <alignment horizontal="center" vertical="center" wrapText="1"/>
    </xf>
    <xf numFmtId="0" fontId="60" fillId="9" borderId="24" xfId="0" applyFont="1" applyFill="1" applyBorder="1" applyAlignment="1">
      <alignment horizontal="center" vertical="center" wrapText="1"/>
    </xf>
    <xf numFmtId="0" fontId="47" fillId="7" borderId="24" xfId="0" applyFont="1" applyFill="1" applyBorder="1" applyAlignment="1">
      <alignment horizontal="center" vertical="center" wrapText="1"/>
    </xf>
    <xf numFmtId="0" fontId="47" fillId="10" borderId="24" xfId="0" applyFont="1" applyFill="1" applyBorder="1" applyAlignment="1">
      <alignment horizontal="center" vertical="center" wrapText="1"/>
    </xf>
    <xf numFmtId="0" fontId="47" fillId="12" borderId="24" xfId="0" applyFont="1" applyFill="1" applyBorder="1" applyAlignment="1">
      <alignment horizontal="center" vertical="center" wrapText="1"/>
    </xf>
    <xf numFmtId="0" fontId="47" fillId="13" borderId="24" xfId="0" applyFont="1" applyFill="1" applyBorder="1" applyAlignment="1">
      <alignment horizontal="center" vertical="center" wrapText="1"/>
    </xf>
    <xf numFmtId="0" fontId="47" fillId="16" borderId="24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0" borderId="4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center" vertical="center"/>
      <protection locked="0"/>
    </xf>
    <xf numFmtId="0" fontId="5" fillId="4" borderId="22" xfId="0" applyFont="1" applyFill="1" applyBorder="1" applyAlignment="1">
      <alignment horizontal="center" vertical="center" wrapText="1"/>
    </xf>
    <xf numFmtId="0" fontId="5" fillId="4" borderId="23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0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>
      <alignment horizontal="center" vertical="center" wrapText="1"/>
    </xf>
    <xf numFmtId="0" fontId="9" fillId="32" borderId="14" xfId="0" applyFont="1" applyFill="1" applyBorder="1" applyAlignment="1">
      <alignment horizontal="center" vertical="center" wrapText="1"/>
    </xf>
    <xf numFmtId="0" fontId="9" fillId="32" borderId="15" xfId="0" applyFont="1" applyFill="1" applyBorder="1" applyAlignment="1">
      <alignment horizontal="center" vertical="center" wrapText="1"/>
    </xf>
    <xf numFmtId="0" fontId="9" fillId="32" borderId="16" xfId="0" applyFont="1" applyFill="1" applyBorder="1" applyAlignment="1">
      <alignment horizontal="center" vertical="center" wrapText="1"/>
    </xf>
    <xf numFmtId="0" fontId="10" fillId="32" borderId="17" xfId="0" applyFont="1" applyFill="1" applyBorder="1" applyAlignment="1">
      <alignment horizontal="center" vertical="center" wrapText="1"/>
    </xf>
    <xf numFmtId="0" fontId="11" fillId="32" borderId="13" xfId="0" applyFont="1" applyFill="1" applyBorder="1" applyAlignment="1">
      <alignment horizontal="center" vertical="center" wrapText="1"/>
    </xf>
    <xf numFmtId="0" fontId="11" fillId="32" borderId="18" xfId="0" applyFont="1" applyFill="1" applyBorder="1" applyAlignment="1">
      <alignment horizontal="center" vertical="center" wrapText="1"/>
    </xf>
    <xf numFmtId="0" fontId="12" fillId="3" borderId="19" xfId="0" applyFont="1" applyFill="1" applyBorder="1" applyAlignment="1">
      <alignment horizontal="center" vertical="center" wrapText="1"/>
    </xf>
    <xf numFmtId="0" fontId="12" fillId="3" borderId="20" xfId="0" applyFont="1" applyFill="1" applyBorder="1" applyAlignment="1">
      <alignment horizontal="center" vertical="center" wrapText="1"/>
    </xf>
    <xf numFmtId="0" fontId="12" fillId="3" borderId="21" xfId="0" applyFont="1" applyFill="1" applyBorder="1" applyAlignment="1">
      <alignment horizontal="center" vertical="center" wrapText="1"/>
    </xf>
    <xf numFmtId="0" fontId="13" fillId="4" borderId="22" xfId="0" applyFont="1" applyFill="1" applyBorder="1" applyAlignment="1">
      <alignment horizontal="center" vertical="center" wrapText="1"/>
    </xf>
    <xf numFmtId="0" fontId="13" fillId="4" borderId="23" xfId="0" applyFont="1" applyFill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 wrapText="1"/>
    </xf>
    <xf numFmtId="0" fontId="5" fillId="4" borderId="15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0" fontId="5" fillId="4" borderId="17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7" fillId="5" borderId="22" xfId="0" applyFont="1" applyFill="1" applyBorder="1" applyAlignment="1">
      <alignment horizontal="center" vertical="center" textRotation="90" wrapText="1"/>
    </xf>
    <xf numFmtId="0" fontId="7" fillId="5" borderId="23" xfId="0" applyFont="1" applyFill="1" applyBorder="1" applyAlignment="1">
      <alignment horizontal="center" vertical="center" textRotation="90" wrapText="1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20" xfId="0" applyFont="1" applyBorder="1" applyAlignment="1" applyProtection="1">
      <alignment horizontal="center" vertical="center" wrapText="1"/>
      <protection locked="0"/>
    </xf>
    <xf numFmtId="0" fontId="8" fillId="0" borderId="21" xfId="0" applyFont="1" applyBorder="1" applyAlignment="1" applyProtection="1">
      <alignment horizontal="center" vertical="center" wrapText="1"/>
      <protection locked="0"/>
    </xf>
    <xf numFmtId="0" fontId="7" fillId="8" borderId="22" xfId="0" applyFont="1" applyFill="1" applyBorder="1" applyAlignment="1">
      <alignment horizontal="center" vertical="center" textRotation="90" wrapText="1"/>
    </xf>
    <xf numFmtId="0" fontId="7" fillId="8" borderId="25" xfId="0" applyFont="1" applyFill="1" applyBorder="1" applyAlignment="1">
      <alignment horizontal="center" vertical="center" textRotation="90" wrapText="1"/>
    </xf>
    <xf numFmtId="0" fontId="7" fillId="8" borderId="23" xfId="0" applyFont="1" applyFill="1" applyBorder="1" applyAlignment="1">
      <alignment horizontal="center" vertical="center" textRotation="90" wrapText="1"/>
    </xf>
    <xf numFmtId="0" fontId="8" fillId="9" borderId="22" xfId="0" applyFont="1" applyFill="1" applyBorder="1" applyAlignment="1">
      <alignment horizontal="center" vertical="center" wrapText="1"/>
    </xf>
    <xf numFmtId="0" fontId="8" fillId="9" borderId="23" xfId="0" applyFont="1" applyFill="1" applyBorder="1" applyAlignment="1">
      <alignment horizontal="center" vertical="center" wrapText="1"/>
    </xf>
    <xf numFmtId="0" fontId="7" fillId="11" borderId="24" xfId="0" applyFont="1" applyFill="1" applyBorder="1" applyAlignment="1">
      <alignment horizontal="center" vertical="center" textRotation="90" wrapText="1"/>
    </xf>
    <xf numFmtId="0" fontId="7" fillId="14" borderId="22" xfId="0" applyFont="1" applyFill="1" applyBorder="1" applyAlignment="1">
      <alignment horizontal="center" vertical="center" textRotation="90" wrapText="1"/>
    </xf>
    <xf numFmtId="0" fontId="7" fillId="14" borderId="23" xfId="0" applyFont="1" applyFill="1" applyBorder="1" applyAlignment="1">
      <alignment horizontal="center" vertical="center" textRotation="90" wrapText="1"/>
    </xf>
    <xf numFmtId="0" fontId="7" fillId="18" borderId="24" xfId="0" applyFont="1" applyFill="1" applyBorder="1" applyAlignment="1">
      <alignment horizontal="center" vertical="center" textRotation="90" wrapText="1"/>
    </xf>
    <xf numFmtId="0" fontId="8" fillId="36" borderId="22" xfId="0" applyFont="1" applyFill="1" applyBorder="1" applyAlignment="1">
      <alignment horizontal="center" vertical="center" wrapText="1"/>
    </xf>
    <xf numFmtId="0" fontId="8" fillId="36" borderId="23" xfId="0" applyFont="1" applyFill="1" applyBorder="1" applyAlignment="1">
      <alignment horizontal="center" vertical="center" wrapText="1"/>
    </xf>
    <xf numFmtId="0" fontId="8" fillId="37" borderId="22" xfId="0" applyFont="1" applyFill="1" applyBorder="1" applyAlignment="1">
      <alignment horizontal="center" vertical="center" wrapText="1"/>
    </xf>
    <xf numFmtId="0" fontId="8" fillId="37" borderId="25" xfId="0" applyFont="1" applyFill="1" applyBorder="1" applyAlignment="1">
      <alignment horizontal="center" vertical="center" wrapText="1"/>
    </xf>
    <xf numFmtId="0" fontId="8" fillId="37" borderId="23" xfId="0" applyFont="1" applyFill="1" applyBorder="1" applyAlignment="1">
      <alignment horizontal="center" vertical="center" wrapText="1"/>
    </xf>
    <xf numFmtId="0" fontId="14" fillId="37" borderId="22" xfId="0" applyFont="1" applyFill="1" applyBorder="1" applyAlignment="1">
      <alignment horizontal="center" vertical="center" wrapText="1"/>
    </xf>
    <xf numFmtId="0" fontId="14" fillId="37" borderId="25" xfId="0" applyFont="1" applyFill="1" applyBorder="1" applyAlignment="1">
      <alignment horizontal="center" vertical="center" wrapText="1"/>
    </xf>
    <xf numFmtId="0" fontId="14" fillId="37" borderId="23" xfId="0" applyFont="1" applyFill="1" applyBorder="1" applyAlignment="1">
      <alignment horizontal="center" vertical="center" wrapText="1"/>
    </xf>
    <xf numFmtId="0" fontId="8" fillId="3" borderId="19" xfId="0" applyFont="1" applyFill="1" applyBorder="1" applyAlignment="1" applyProtection="1">
      <alignment horizontal="center" vertical="center" wrapText="1"/>
      <protection locked="0"/>
    </xf>
    <xf numFmtId="0" fontId="8" fillId="3" borderId="21" xfId="0" applyFont="1" applyFill="1" applyBorder="1" applyAlignment="1" applyProtection="1">
      <alignment horizontal="center" vertical="center" wrapText="1"/>
      <protection locked="0"/>
    </xf>
    <xf numFmtId="0" fontId="15" fillId="0" borderId="20" xfId="0" applyFont="1" applyBorder="1" applyAlignment="1" applyProtection="1">
      <alignment horizontal="center" vertical="center" wrapText="1"/>
      <protection locked="0"/>
    </xf>
    <xf numFmtId="0" fontId="15" fillId="0" borderId="21" xfId="0" applyFont="1" applyBorder="1" applyAlignment="1" applyProtection="1">
      <alignment horizontal="center" vertical="center" wrapText="1"/>
      <protection locked="0"/>
    </xf>
    <xf numFmtId="0" fontId="13" fillId="3" borderId="19" xfId="0" applyFont="1" applyFill="1" applyBorder="1" applyAlignment="1">
      <alignment horizontal="center" vertical="center" wrapText="1"/>
    </xf>
    <xf numFmtId="0" fontId="13" fillId="3" borderId="20" xfId="0" applyFont="1" applyFill="1" applyBorder="1" applyAlignment="1">
      <alignment horizontal="center" vertical="center" wrapText="1"/>
    </xf>
    <xf numFmtId="0" fontId="13" fillId="3" borderId="21" xfId="0" applyFont="1" applyFill="1" applyBorder="1" applyAlignment="1">
      <alignment horizontal="center" vertical="center" wrapText="1"/>
    </xf>
    <xf numFmtId="0" fontId="7" fillId="3" borderId="19" xfId="0" applyFont="1" applyFill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 wrapText="1"/>
    </xf>
    <xf numFmtId="0" fontId="7" fillId="3" borderId="21" xfId="0" applyFont="1" applyFill="1" applyBorder="1" applyAlignment="1">
      <alignment horizontal="center" vertical="center" wrapText="1"/>
    </xf>
    <xf numFmtId="0" fontId="19" fillId="33" borderId="19" xfId="0" applyFont="1" applyFill="1" applyBorder="1" applyAlignment="1">
      <alignment horizontal="center" vertical="center" wrapText="1"/>
    </xf>
    <xf numFmtId="0" fontId="19" fillId="33" borderId="20" xfId="0" applyFont="1" applyFill="1" applyBorder="1" applyAlignment="1">
      <alignment horizontal="center" vertical="center" wrapText="1"/>
    </xf>
    <xf numFmtId="0" fontId="19" fillId="33" borderId="21" xfId="0" applyFont="1" applyFill="1" applyBorder="1" applyAlignment="1">
      <alignment horizontal="center" vertical="center" wrapText="1"/>
    </xf>
    <xf numFmtId="0" fontId="12" fillId="3" borderId="20" xfId="0" applyFont="1" applyFill="1" applyBorder="1" applyAlignment="1">
      <alignment horizontal="center" vertical="center"/>
    </xf>
    <xf numFmtId="0" fontId="12" fillId="3" borderId="21" xfId="0" applyFont="1" applyFill="1" applyBorder="1" applyAlignment="1">
      <alignment horizontal="center" vertical="center"/>
    </xf>
    <xf numFmtId="0" fontId="6" fillId="4" borderId="14" xfId="0" applyFont="1" applyFill="1" applyBorder="1" applyAlignment="1">
      <alignment horizontal="center" vertical="center" wrapText="1"/>
    </xf>
    <xf numFmtId="0" fontId="6" fillId="4" borderId="16" xfId="0" applyFont="1" applyFill="1" applyBorder="1" applyAlignment="1">
      <alignment horizontal="center" vertical="center" wrapText="1"/>
    </xf>
    <xf numFmtId="0" fontId="5" fillId="4" borderId="19" xfId="0" applyFont="1" applyFill="1" applyBorder="1" applyAlignment="1" applyProtection="1">
      <alignment horizontal="center" vertical="center" wrapText="1"/>
      <protection locked="0"/>
    </xf>
    <xf numFmtId="0" fontId="5" fillId="4" borderId="20" xfId="0" applyFont="1" applyFill="1" applyBorder="1" applyAlignment="1" applyProtection="1">
      <alignment horizontal="center" vertical="center" wrapText="1"/>
      <protection locked="0"/>
    </xf>
    <xf numFmtId="0" fontId="5" fillId="4" borderId="21" xfId="0" applyFont="1" applyFill="1" applyBorder="1" applyAlignment="1" applyProtection="1">
      <alignment horizontal="center" vertical="center" wrapText="1"/>
      <protection locked="0"/>
    </xf>
    <xf numFmtId="0" fontId="8" fillId="3" borderId="14" xfId="0" applyFont="1" applyFill="1" applyBorder="1" applyAlignment="1" applyProtection="1">
      <alignment horizontal="center" vertical="center" wrapText="1"/>
      <protection locked="0"/>
    </xf>
    <xf numFmtId="0" fontId="8" fillId="3" borderId="16" xfId="0" applyFont="1" applyFill="1" applyBorder="1" applyAlignment="1" applyProtection="1">
      <alignment horizontal="center" vertical="center" wrapText="1"/>
      <protection locked="0"/>
    </xf>
    <xf numFmtId="0" fontId="8" fillId="3" borderId="26" xfId="0" applyFont="1" applyFill="1" applyBorder="1" applyAlignment="1" applyProtection="1">
      <alignment horizontal="center" vertical="center" wrapText="1"/>
      <protection locked="0"/>
    </xf>
    <xf numFmtId="0" fontId="8" fillId="3" borderId="27" xfId="0" applyFont="1" applyFill="1" applyBorder="1" applyAlignment="1" applyProtection="1">
      <alignment horizontal="center" vertical="center" wrapText="1"/>
      <protection locked="0"/>
    </xf>
    <xf numFmtId="0" fontId="8" fillId="3" borderId="17" xfId="0" applyFont="1" applyFill="1" applyBorder="1" applyAlignment="1" applyProtection="1">
      <alignment horizontal="center" vertical="center" wrapText="1"/>
      <protection locked="0"/>
    </xf>
    <xf numFmtId="0" fontId="8" fillId="3" borderId="18" xfId="0" applyFont="1" applyFill="1" applyBorder="1" applyAlignment="1" applyProtection="1">
      <alignment horizontal="center" vertical="center" wrapText="1"/>
      <protection locked="0"/>
    </xf>
    <xf numFmtId="0" fontId="21" fillId="3" borderId="19" xfId="0" applyFont="1" applyFill="1" applyBorder="1" applyAlignment="1">
      <alignment horizontal="center" vertical="center" wrapText="1"/>
    </xf>
    <xf numFmtId="0" fontId="21" fillId="3" borderId="21" xfId="0" applyFont="1" applyFill="1" applyBorder="1" applyAlignment="1">
      <alignment horizontal="center" vertical="center" wrapText="1"/>
    </xf>
    <xf numFmtId="0" fontId="21" fillId="3" borderId="20" xfId="0" applyFont="1" applyFill="1" applyBorder="1" applyAlignment="1">
      <alignment horizontal="center" vertical="center" wrapText="1"/>
    </xf>
    <xf numFmtId="0" fontId="21" fillId="3" borderId="13" xfId="0" applyFont="1" applyFill="1" applyBorder="1" applyAlignment="1">
      <alignment horizontal="center" vertical="center" wrapText="1"/>
    </xf>
    <xf numFmtId="0" fontId="7" fillId="34" borderId="19" xfId="0" applyFont="1" applyFill="1" applyBorder="1" applyAlignment="1">
      <alignment horizontal="center" vertical="center" wrapText="1"/>
    </xf>
    <xf numFmtId="0" fontId="7" fillId="34" borderId="20" xfId="0" applyFont="1" applyFill="1" applyBorder="1" applyAlignment="1">
      <alignment horizontal="center" vertical="center" wrapText="1"/>
    </xf>
    <xf numFmtId="0" fontId="7" fillId="34" borderId="21" xfId="0" applyFont="1" applyFill="1" applyBorder="1" applyAlignment="1">
      <alignment horizontal="center" vertical="center" wrapText="1"/>
    </xf>
    <xf numFmtId="0" fontId="21" fillId="4" borderId="16" xfId="0" applyFont="1" applyFill="1" applyBorder="1" applyAlignment="1">
      <alignment horizontal="center" vertical="center" wrapText="1"/>
    </xf>
    <xf numFmtId="0" fontId="21" fillId="4" borderId="18" xfId="0" applyFont="1" applyFill="1" applyBorder="1" applyAlignment="1">
      <alignment horizontal="center" vertical="center" wrapText="1"/>
    </xf>
    <xf numFmtId="0" fontId="19" fillId="35" borderId="24" xfId="0" applyFont="1" applyFill="1" applyBorder="1" applyAlignment="1">
      <alignment horizontal="center" vertical="center" wrapText="1"/>
    </xf>
    <xf numFmtId="0" fontId="5" fillId="4" borderId="19" xfId="0" applyFont="1" applyFill="1" applyBorder="1" applyAlignment="1">
      <alignment horizontal="center" vertical="center" wrapText="1"/>
    </xf>
    <xf numFmtId="0" fontId="5" fillId="4" borderId="20" xfId="0" applyFont="1" applyFill="1" applyBorder="1" applyAlignment="1">
      <alignment horizontal="center" vertical="center" wrapText="1"/>
    </xf>
    <xf numFmtId="0" fontId="5" fillId="4" borderId="21" xfId="0" applyFont="1" applyFill="1" applyBorder="1" applyAlignment="1">
      <alignment horizontal="center" vertical="center" wrapText="1"/>
    </xf>
    <xf numFmtId="0" fontId="5" fillId="4" borderId="24" xfId="0" applyFont="1" applyFill="1" applyBorder="1" applyAlignment="1">
      <alignment horizontal="center" vertical="center" wrapText="1"/>
    </xf>
    <xf numFmtId="0" fontId="24" fillId="32" borderId="24" xfId="0" applyFont="1" applyFill="1" applyBorder="1" applyAlignment="1">
      <alignment horizontal="center" vertical="center" wrapText="1"/>
    </xf>
    <xf numFmtId="0" fontId="21" fillId="0" borderId="24" xfId="0" applyFont="1" applyBorder="1" applyAlignment="1">
      <alignment horizontal="center" vertical="center" wrapText="1"/>
    </xf>
    <xf numFmtId="0" fontId="21" fillId="0" borderId="24" xfId="0" applyFont="1" applyBorder="1" applyAlignment="1" applyProtection="1">
      <alignment horizontal="center" vertical="center"/>
      <protection locked="0"/>
    </xf>
    <xf numFmtId="0" fontId="24" fillId="33" borderId="24" xfId="0" applyFont="1" applyFill="1" applyBorder="1" applyAlignment="1">
      <alignment horizontal="center" vertical="center" wrapText="1"/>
    </xf>
    <xf numFmtId="0" fontId="21" fillId="34" borderId="24" xfId="0" applyFont="1" applyFill="1" applyBorder="1" applyAlignment="1">
      <alignment horizontal="center" vertical="center" wrapText="1"/>
    </xf>
    <xf numFmtId="0" fontId="7" fillId="3" borderId="24" xfId="0" applyFont="1" applyFill="1" applyBorder="1" applyAlignment="1">
      <alignment horizontal="center" vertical="center" wrapText="1"/>
    </xf>
    <xf numFmtId="0" fontId="21" fillId="3" borderId="24" xfId="0" applyFont="1" applyFill="1" applyBorder="1" applyAlignment="1" applyProtection="1">
      <alignment horizontal="center" vertical="center"/>
      <protection locked="0"/>
    </xf>
    <xf numFmtId="0" fontId="50" fillId="0" borderId="26" xfId="0" applyFont="1" applyBorder="1" applyAlignment="1" applyProtection="1">
      <alignment horizontal="left" vertical="top" wrapText="1"/>
      <protection locked="0"/>
    </xf>
    <xf numFmtId="0" fontId="18" fillId="0" borderId="0" xfId="0" applyFont="1" applyAlignment="1" applyProtection="1">
      <alignment horizontal="left" vertical="top" wrapText="1"/>
      <protection locked="0"/>
    </xf>
    <xf numFmtId="0" fontId="18" fillId="0" borderId="27" xfId="0" applyFont="1" applyBorder="1" applyAlignment="1" applyProtection="1">
      <alignment horizontal="left" vertical="top" wrapText="1"/>
      <protection locked="0"/>
    </xf>
    <xf numFmtId="0" fontId="18" fillId="0" borderId="26" xfId="0" applyFont="1" applyBorder="1" applyAlignment="1" applyProtection="1">
      <alignment horizontal="left" vertical="top" wrapText="1"/>
      <protection locked="0"/>
    </xf>
    <xf numFmtId="0" fontId="18" fillId="0" borderId="17" xfId="0" applyFont="1" applyBorder="1" applyAlignment="1" applyProtection="1">
      <alignment horizontal="left" vertical="top" wrapText="1"/>
      <protection locked="0"/>
    </xf>
    <xf numFmtId="0" fontId="18" fillId="0" borderId="13" xfId="0" applyFont="1" applyBorder="1" applyAlignment="1" applyProtection="1">
      <alignment horizontal="left" vertical="top" wrapText="1"/>
      <protection locked="0"/>
    </xf>
    <xf numFmtId="0" fontId="18" fillId="0" borderId="18" xfId="0" applyFont="1" applyBorder="1" applyAlignment="1" applyProtection="1">
      <alignment horizontal="left" vertical="top" wrapText="1"/>
      <protection locked="0"/>
    </xf>
    <xf numFmtId="0" fontId="25" fillId="3" borderId="36" xfId="0" applyFont="1" applyFill="1" applyBorder="1" applyAlignment="1">
      <alignment horizontal="center" vertical="center" wrapText="1"/>
    </xf>
    <xf numFmtId="0" fontId="25" fillId="3" borderId="15" xfId="0" applyFont="1" applyFill="1" applyBorder="1" applyAlignment="1">
      <alignment horizontal="center" vertical="center" wrapText="1"/>
    </xf>
    <xf numFmtId="0" fontId="25" fillId="3" borderId="37" xfId="0" applyFont="1" applyFill="1" applyBorder="1" applyAlignment="1">
      <alignment horizontal="center" vertical="center" wrapText="1"/>
    </xf>
    <xf numFmtId="0" fontId="55" fillId="3" borderId="38" xfId="1" applyFont="1" applyFill="1" applyBorder="1" applyAlignment="1">
      <alignment horizontal="left" vertical="center" wrapText="1"/>
    </xf>
    <xf numFmtId="0" fontId="55" fillId="3" borderId="13" xfId="1" applyFont="1" applyFill="1" applyBorder="1" applyAlignment="1">
      <alignment horizontal="left" vertical="center" wrapText="1"/>
    </xf>
    <xf numFmtId="0" fontId="55" fillId="3" borderId="39" xfId="1" applyFont="1" applyFill="1" applyBorder="1" applyAlignment="1">
      <alignment horizontal="left" vertical="center" wrapText="1"/>
    </xf>
    <xf numFmtId="0" fontId="26" fillId="3" borderId="19" xfId="0" applyFont="1" applyFill="1" applyBorder="1" applyAlignment="1" applyProtection="1">
      <alignment horizontal="center" vertical="center" wrapText="1"/>
      <protection locked="0"/>
    </xf>
    <xf numFmtId="0" fontId="26" fillId="3" borderId="21" xfId="0" applyFont="1" applyFill="1" applyBorder="1" applyAlignment="1" applyProtection="1">
      <alignment horizontal="center" vertical="center" wrapText="1"/>
      <protection locked="0"/>
    </xf>
    <xf numFmtId="0" fontId="27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19" fillId="19" borderId="19" xfId="0" applyFont="1" applyFill="1" applyBorder="1" applyAlignment="1">
      <alignment horizontal="center" vertical="center" wrapText="1"/>
    </xf>
    <xf numFmtId="0" fontId="19" fillId="19" borderId="20" xfId="0" applyFont="1" applyFill="1" applyBorder="1" applyAlignment="1">
      <alignment horizontal="center" vertical="center" wrapText="1"/>
    </xf>
    <xf numFmtId="0" fontId="19" fillId="19" borderId="21" xfId="0" applyFont="1" applyFill="1" applyBorder="1" applyAlignment="1">
      <alignment horizontal="center" vertical="center" wrapText="1"/>
    </xf>
    <xf numFmtId="0" fontId="23" fillId="5" borderId="24" xfId="0" applyFont="1" applyFill="1" applyBorder="1" applyAlignment="1">
      <alignment horizontal="center" vertical="center" wrapText="1"/>
    </xf>
    <xf numFmtId="0" fontId="26" fillId="17" borderId="19" xfId="0" applyFont="1" applyFill="1" applyBorder="1" applyAlignment="1" applyProtection="1">
      <alignment horizontal="center" vertical="center" wrapText="1"/>
      <protection locked="0"/>
    </xf>
    <xf numFmtId="0" fontId="26" fillId="17" borderId="21" xfId="0" applyFont="1" applyFill="1" applyBorder="1" applyAlignment="1" applyProtection="1">
      <alignment horizontal="center" vertical="center" wrapText="1"/>
      <protection locked="0"/>
    </xf>
    <xf numFmtId="0" fontId="34" fillId="0" borderId="20" xfId="0" applyFont="1" applyBorder="1" applyAlignment="1" applyProtection="1">
      <alignment horizontal="center" vertical="center" wrapText="1"/>
      <protection locked="0"/>
    </xf>
    <xf numFmtId="0" fontId="34" fillId="0" borderId="21" xfId="0" applyFont="1" applyBorder="1" applyAlignment="1" applyProtection="1">
      <alignment horizontal="center" vertical="center" wrapText="1"/>
      <protection locked="0"/>
    </xf>
    <xf numFmtId="0" fontId="24" fillId="2" borderId="24" xfId="0" applyFont="1" applyFill="1" applyBorder="1" applyAlignment="1">
      <alignment horizontal="center" vertical="center" wrapText="1"/>
    </xf>
    <xf numFmtId="0" fontId="53" fillId="0" borderId="26" xfId="0" applyFont="1" applyBorder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left" vertical="center" wrapText="1"/>
      <protection locked="0"/>
    </xf>
    <xf numFmtId="0" fontId="18" fillId="0" borderId="27" xfId="0" applyFont="1" applyBorder="1" applyAlignment="1" applyProtection="1">
      <alignment horizontal="left" vertical="center" wrapText="1"/>
      <protection locked="0"/>
    </xf>
    <xf numFmtId="0" fontId="18" fillId="0" borderId="26" xfId="0" applyFont="1" applyBorder="1" applyAlignment="1" applyProtection="1">
      <alignment horizontal="left" vertical="center" wrapText="1"/>
      <protection locked="0"/>
    </xf>
    <xf numFmtId="0" fontId="18" fillId="0" borderId="17" xfId="0" applyFont="1" applyBorder="1" applyAlignment="1" applyProtection="1">
      <alignment horizontal="left" vertical="center" wrapText="1"/>
      <protection locked="0"/>
    </xf>
    <xf numFmtId="0" fontId="18" fillId="0" borderId="13" xfId="0" applyFont="1" applyBorder="1" applyAlignment="1" applyProtection="1">
      <alignment horizontal="left" vertical="center" wrapText="1"/>
      <protection locked="0"/>
    </xf>
    <xf numFmtId="0" fontId="18" fillId="0" borderId="18" xfId="0" applyFont="1" applyBorder="1" applyAlignment="1" applyProtection="1">
      <alignment horizontal="left" vertical="center" wrapText="1"/>
      <protection locked="0"/>
    </xf>
    <xf numFmtId="0" fontId="32" fillId="21" borderId="14" xfId="0" applyFont="1" applyFill="1" applyBorder="1" applyAlignment="1">
      <alignment horizontal="center" vertical="center" wrapText="1"/>
    </xf>
    <xf numFmtId="0" fontId="32" fillId="21" borderId="15" xfId="0" applyFont="1" applyFill="1" applyBorder="1" applyAlignment="1">
      <alignment horizontal="center" vertical="center" wrapText="1"/>
    </xf>
    <xf numFmtId="0" fontId="32" fillId="21" borderId="16" xfId="0" applyFont="1" applyFill="1" applyBorder="1" applyAlignment="1">
      <alignment horizontal="center" vertical="center" wrapText="1"/>
    </xf>
    <xf numFmtId="0" fontId="32" fillId="21" borderId="17" xfId="0" applyFont="1" applyFill="1" applyBorder="1" applyAlignment="1">
      <alignment horizontal="center" vertical="center" wrapText="1"/>
    </xf>
    <xf numFmtId="0" fontId="32" fillId="21" borderId="13" xfId="0" applyFont="1" applyFill="1" applyBorder="1" applyAlignment="1">
      <alignment horizontal="center" vertical="center" wrapText="1"/>
    </xf>
    <xf numFmtId="0" fontId="32" fillId="21" borderId="18" xfId="0" applyFont="1" applyFill="1" applyBorder="1" applyAlignment="1">
      <alignment horizontal="center" vertical="center" wrapText="1"/>
    </xf>
    <xf numFmtId="0" fontId="33" fillId="21" borderId="26" xfId="0" applyFont="1" applyFill="1" applyBorder="1" applyAlignment="1">
      <alignment horizontal="center" vertical="center" wrapText="1"/>
    </xf>
    <xf numFmtId="0" fontId="33" fillId="21" borderId="27" xfId="0" applyFont="1" applyFill="1" applyBorder="1" applyAlignment="1">
      <alignment horizontal="center" vertical="center" wrapText="1"/>
    </xf>
    <xf numFmtId="0" fontId="32" fillId="21" borderId="27" xfId="0" applyFont="1" applyFill="1" applyBorder="1" applyAlignment="1">
      <alignment horizontal="center" vertical="center" wrapText="1"/>
    </xf>
    <xf numFmtId="0" fontId="56" fillId="3" borderId="36" xfId="0" applyFont="1" applyFill="1" applyBorder="1" applyAlignment="1">
      <alignment horizontal="center" vertical="center" wrapText="1"/>
    </xf>
    <xf numFmtId="0" fontId="26" fillId="0" borderId="20" xfId="0" applyFont="1" applyBorder="1" applyAlignment="1" applyProtection="1">
      <alignment horizontal="center" vertical="center" wrapText="1"/>
      <protection locked="0"/>
    </xf>
    <xf numFmtId="0" fontId="26" fillId="0" borderId="21" xfId="0" applyFont="1" applyBorder="1" applyAlignment="1" applyProtection="1">
      <alignment horizontal="center" vertical="center" wrapText="1"/>
      <protection locked="0"/>
    </xf>
    <xf numFmtId="0" fontId="26" fillId="17" borderId="14" xfId="0" applyFont="1" applyFill="1" applyBorder="1" applyAlignment="1" applyProtection="1">
      <alignment horizontal="center" vertical="center" wrapText="1"/>
      <protection locked="0"/>
    </xf>
    <xf numFmtId="0" fontId="26" fillId="17" borderId="16" xfId="0" applyFont="1" applyFill="1" applyBorder="1" applyAlignment="1" applyProtection="1">
      <alignment horizontal="center" vertical="center" wrapText="1"/>
      <protection locked="0"/>
    </xf>
    <xf numFmtId="0" fontId="26" fillId="17" borderId="26" xfId="0" applyFont="1" applyFill="1" applyBorder="1" applyAlignment="1" applyProtection="1">
      <alignment horizontal="center" vertical="center" wrapText="1"/>
      <protection locked="0"/>
    </xf>
    <xf numFmtId="0" fontId="26" fillId="17" borderId="27" xfId="0" applyFont="1" applyFill="1" applyBorder="1" applyAlignment="1" applyProtection="1">
      <alignment horizontal="center" vertical="center" wrapText="1"/>
      <protection locked="0"/>
    </xf>
    <xf numFmtId="0" fontId="26" fillId="17" borderId="17" xfId="0" applyFont="1" applyFill="1" applyBorder="1" applyAlignment="1" applyProtection="1">
      <alignment horizontal="center" vertical="center" wrapText="1"/>
      <protection locked="0"/>
    </xf>
    <xf numFmtId="0" fontId="26" fillId="17" borderId="18" xfId="0" applyFont="1" applyFill="1" applyBorder="1" applyAlignment="1" applyProtection="1">
      <alignment horizontal="center" vertical="center" wrapText="1"/>
      <protection locked="0"/>
    </xf>
    <xf numFmtId="0" fontId="36" fillId="21" borderId="24" xfId="0" applyFont="1" applyFill="1" applyBorder="1" applyAlignment="1">
      <alignment horizontal="center" vertical="center" wrapText="1"/>
    </xf>
    <xf numFmtId="0" fontId="32" fillId="21" borderId="19" xfId="0" applyFont="1" applyFill="1" applyBorder="1" applyAlignment="1">
      <alignment horizontal="center" vertical="center" wrapText="1"/>
    </xf>
    <xf numFmtId="0" fontId="32" fillId="21" borderId="21" xfId="0" applyFont="1" applyFill="1" applyBorder="1" applyAlignment="1">
      <alignment horizontal="center" vertical="center" wrapText="1"/>
    </xf>
    <xf numFmtId="0" fontId="32" fillId="21" borderId="20" xfId="0" applyFont="1" applyFill="1" applyBorder="1" applyAlignment="1">
      <alignment horizontal="center" vertical="center" wrapText="1"/>
    </xf>
    <xf numFmtId="0" fontId="36" fillId="21" borderId="19" xfId="0" applyFont="1" applyFill="1" applyBorder="1" applyAlignment="1">
      <alignment horizontal="center" vertical="center" wrapText="1"/>
    </xf>
    <xf numFmtId="0" fontId="36" fillId="21" borderId="20" xfId="0" applyFont="1" applyFill="1" applyBorder="1" applyAlignment="1">
      <alignment horizontal="center" vertical="center" wrapText="1"/>
    </xf>
    <xf numFmtId="0" fontId="36" fillId="21" borderId="21" xfId="0" applyFont="1" applyFill="1" applyBorder="1" applyAlignment="1">
      <alignment horizontal="center" vertical="center" wrapText="1"/>
    </xf>
    <xf numFmtId="0" fontId="34" fillId="17" borderId="14" xfId="0" applyFont="1" applyFill="1" applyBorder="1" applyAlignment="1" applyProtection="1">
      <alignment horizontal="center" vertical="center" wrapText="1"/>
      <protection locked="0"/>
    </xf>
    <xf numFmtId="0" fontId="34" fillId="17" borderId="16" xfId="0" applyFont="1" applyFill="1" applyBorder="1" applyAlignment="1" applyProtection="1">
      <alignment horizontal="center" vertical="center" wrapText="1"/>
      <protection locked="0"/>
    </xf>
    <xf numFmtId="0" fontId="34" fillId="17" borderId="17" xfId="0" applyFont="1" applyFill="1" applyBorder="1" applyAlignment="1" applyProtection="1">
      <alignment horizontal="center" vertical="center" wrapText="1"/>
      <protection locked="0"/>
    </xf>
    <xf numFmtId="0" fontId="34" fillId="17" borderId="18" xfId="0" applyFont="1" applyFill="1" applyBorder="1" applyAlignment="1" applyProtection="1">
      <alignment horizontal="center" vertical="center" wrapText="1"/>
      <protection locked="0"/>
    </xf>
    <xf numFmtId="0" fontId="32" fillId="21" borderId="24" xfId="0" applyFont="1" applyFill="1" applyBorder="1" applyAlignment="1">
      <alignment horizontal="center" vertical="center" wrapText="1"/>
    </xf>
    <xf numFmtId="0" fontId="32" fillId="0" borderId="24" xfId="0" applyFont="1" applyBorder="1" applyAlignment="1">
      <alignment horizontal="center" vertical="center" wrapText="1"/>
    </xf>
    <xf numFmtId="0" fontId="32" fillId="0" borderId="24" xfId="0" applyFont="1" applyBorder="1" applyAlignment="1" applyProtection="1">
      <alignment horizontal="center" vertical="center"/>
      <protection locked="0"/>
    </xf>
    <xf numFmtId="0" fontId="36" fillId="0" borderId="24" xfId="0" applyFont="1" applyBorder="1" applyAlignment="1">
      <alignment horizontal="center" vertical="center" wrapText="1"/>
    </xf>
    <xf numFmtId="0" fontId="35" fillId="0" borderId="26" xfId="0" applyFont="1" applyBorder="1" applyAlignment="1" applyProtection="1">
      <alignment horizontal="center"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locked="0"/>
    </xf>
    <xf numFmtId="0" fontId="35" fillId="0" borderId="27" xfId="0" applyFont="1" applyBorder="1" applyAlignment="1" applyProtection="1">
      <alignment horizontal="center" vertical="center" wrapText="1"/>
      <protection locked="0"/>
    </xf>
    <xf numFmtId="0" fontId="35" fillId="0" borderId="17" xfId="0" applyFont="1" applyBorder="1" applyAlignment="1" applyProtection="1">
      <alignment horizontal="center" vertical="center" wrapText="1"/>
      <protection locked="0"/>
    </xf>
    <xf numFmtId="0" fontId="35" fillId="0" borderId="13" xfId="0" applyFont="1" applyBorder="1" applyAlignment="1" applyProtection="1">
      <alignment horizontal="center" vertical="center" wrapText="1"/>
      <protection locked="0"/>
    </xf>
    <xf numFmtId="0" fontId="35" fillId="0" borderId="18" xfId="0" applyFont="1" applyBorder="1" applyAlignment="1" applyProtection="1">
      <alignment horizontal="center" vertical="center" wrapText="1"/>
      <protection locked="0"/>
    </xf>
    <xf numFmtId="0" fontId="32" fillId="0" borderId="24" xfId="0" quotePrefix="1" applyFont="1" applyBorder="1" applyAlignment="1">
      <alignment horizontal="center" vertical="center" wrapText="1"/>
    </xf>
    <xf numFmtId="0" fontId="37" fillId="3" borderId="19" xfId="0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85"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color theme="1"/>
      </font>
      <fill>
        <gradientFill type="path" left="0.5" right="0.5" top="0.5" bottom="0.5">
          <stop position="0">
            <color theme="0"/>
          </stop>
          <stop position="1">
            <color rgb="FF00CC00"/>
          </stop>
        </gradientFill>
      </fill>
    </dxf>
    <dxf>
      <font>
        <color theme="1"/>
      </font>
      <fill>
        <gradientFill type="path" left="0.5" right="0.5" top="0.5" bottom="0.5">
          <stop position="0">
            <color theme="0"/>
          </stop>
          <stop position="1">
            <color rgb="FF0066CC"/>
          </stop>
        </gradientFill>
      </fill>
    </dxf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color theme="1"/>
      </font>
      <fill>
        <gradientFill type="path" left="0.5" right="0.5" top="0.5" bottom="0.5">
          <stop position="0">
            <color theme="0"/>
          </stop>
          <stop position="1">
            <color rgb="FF00CC00"/>
          </stop>
        </gradientFill>
      </fill>
    </dxf>
    <dxf>
      <font>
        <color theme="1"/>
      </font>
      <fill>
        <gradientFill type="path" left="0.5" right="0.5" top="0.5" bottom="0.5">
          <stop position="0">
            <color theme="0"/>
          </stop>
          <stop position="1">
            <color rgb="FF0066CC"/>
          </stop>
        </gradientFill>
      </fill>
    </dxf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ont>
        <color theme="1"/>
      </font>
      <fill>
        <gradientFill type="path" left="0.5" right="0.5" top="0.5" bottom="0.5">
          <stop position="0">
            <color theme="0"/>
          </stop>
          <stop position="1">
            <color rgb="FF0066CC"/>
          </stop>
        </gradientFill>
      </fill>
    </dxf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ont>
        <color theme="1"/>
      </font>
      <fill>
        <gradientFill type="path" left="0.5" right="0.5" top="0.5" bottom="0.5">
          <stop position="0">
            <color theme="0"/>
          </stop>
          <stop position="1">
            <color rgb="FF0066CC"/>
          </stop>
        </gradient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ptos Narrow"/>
        <family val="2"/>
        <scheme val="minor"/>
      </font>
      <fill>
        <patternFill patternType="solid">
          <fgColor rgb="FF000000"/>
          <bgColor rgb="FFDAF2D0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rgb="FFADADAD"/>
        </left>
        <right/>
        <top style="thin">
          <color rgb="FFADADAD"/>
        </top>
        <bottom style="thin">
          <color rgb="FFADADAD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ptos Narrow"/>
        <family val="2"/>
        <scheme val="minor"/>
      </font>
      <fill>
        <patternFill patternType="solid">
          <fgColor rgb="FF000000"/>
          <bgColor rgb="FFDAF2D0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rgb="FFADADAD"/>
        </left>
        <right style="thin">
          <color rgb="FFADADAD"/>
        </right>
        <top style="thin">
          <color rgb="FFADADAD"/>
        </top>
        <bottom style="thin">
          <color rgb="FFADADAD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ptos Narrow"/>
        <family val="2"/>
        <scheme val="minor"/>
      </font>
      <fill>
        <patternFill patternType="solid">
          <fgColor rgb="FF000000"/>
          <bgColor rgb="FFDAF2D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ADADAD"/>
        </left>
        <right style="thin">
          <color rgb="FFADADAD"/>
        </right>
        <top style="thin">
          <color rgb="FFADADAD"/>
        </top>
        <bottom style="thin">
          <color rgb="FFADADAD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minor"/>
      </font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minor"/>
      </font>
      <alignment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minor"/>
      </font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minor"/>
      </font>
      <alignment horizontal="center" vertical="bottom" textRotation="0" wrapText="1" indent="0" justifyLastLine="0" shrinkToFit="0" readingOrder="0"/>
    </dxf>
    <dxf>
      <border outline="0">
        <bottom style="thin">
          <color rgb="FFADADAD"/>
        </bottom>
      </border>
    </dxf>
    <dxf>
      <border outline="0">
        <right style="thin">
          <color rgb="FFADADAD"/>
        </right>
        <top style="thin">
          <color rgb="FFADADAD"/>
        </top>
      </border>
    </dxf>
    <dxf>
      <alignment textRotation="0" wrapText="1" indent="0" justifyLastLine="0" shrinkToFit="0" readingOrder="0"/>
    </dxf>
    <dxf>
      <alignment textRotation="0" wrapText="1" indent="0" justifyLastLine="0" shrinkToFit="0" readingOrder="0"/>
    </dxf>
  </dxfs>
  <tableStyles count="0" defaultTableStyle="TableStyleMedium2" defaultPivotStyle="PivotStyleLight16"/>
  <colors>
    <mruColors>
      <color rgb="FFF19B6B"/>
      <color rgb="FFF7C7AC"/>
      <color rgb="FFFFDB69"/>
      <color rgb="FFFF8989"/>
      <color rgb="FF8ED97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334464</xdr:colOff>
      <xdr:row>0</xdr:row>
      <xdr:rowOff>0</xdr:rowOff>
    </xdr:from>
    <xdr:to>
      <xdr:col>6</xdr:col>
      <xdr:colOff>386987</xdr:colOff>
      <xdr:row>4</xdr:row>
      <xdr:rowOff>54337</xdr:rowOff>
    </xdr:to>
    <xdr:pic>
      <xdr:nvPicPr>
        <xdr:cNvPr id="2" name="Picture 1" descr="NICC logo header">
          <a:extLst>
            <a:ext uri="{FF2B5EF4-FFF2-40B4-BE49-F238E27FC236}">
              <a16:creationId xmlns:a16="http://schemas.microsoft.com/office/drawing/2014/main" id="{52425225-47CA-4255-B212-3D14C8761D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0739" y="0"/>
          <a:ext cx="4748348" cy="100683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334464</xdr:colOff>
      <xdr:row>0</xdr:row>
      <xdr:rowOff>0</xdr:rowOff>
    </xdr:from>
    <xdr:to>
      <xdr:col>6</xdr:col>
      <xdr:colOff>386987</xdr:colOff>
      <xdr:row>4</xdr:row>
      <xdr:rowOff>58147</xdr:rowOff>
    </xdr:to>
    <xdr:pic>
      <xdr:nvPicPr>
        <xdr:cNvPr id="2" name="Picture 1" descr="NICC logo header">
          <a:extLst>
            <a:ext uri="{FF2B5EF4-FFF2-40B4-BE49-F238E27FC236}">
              <a16:creationId xmlns:a16="http://schemas.microsoft.com/office/drawing/2014/main" id="{5A873CAC-9D41-4A4F-AFEC-11C95A4235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0739" y="0"/>
          <a:ext cx="4748348" cy="101064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268922</xdr:colOff>
      <xdr:row>0</xdr:row>
      <xdr:rowOff>152401</xdr:rowOff>
    </xdr:from>
    <xdr:to>
      <xdr:col>7</xdr:col>
      <xdr:colOff>666750</xdr:colOff>
      <xdr:row>3</xdr:row>
      <xdr:rowOff>173355</xdr:rowOff>
    </xdr:to>
    <xdr:pic>
      <xdr:nvPicPr>
        <xdr:cNvPr id="2" name="Picture 1" descr="NICC logo header">
          <a:extLst>
            <a:ext uri="{FF2B5EF4-FFF2-40B4-BE49-F238E27FC236}">
              <a16:creationId xmlns:a16="http://schemas.microsoft.com/office/drawing/2014/main" id="{3FDE1256-3247-4DD8-B46B-DF834C1F6F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1422" y="152401"/>
          <a:ext cx="4245928" cy="73532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459422</xdr:colOff>
      <xdr:row>0</xdr:row>
      <xdr:rowOff>142876</xdr:rowOff>
    </xdr:from>
    <xdr:to>
      <xdr:col>7</xdr:col>
      <xdr:colOff>857250</xdr:colOff>
      <xdr:row>3</xdr:row>
      <xdr:rowOff>163830</xdr:rowOff>
    </xdr:to>
    <xdr:pic>
      <xdr:nvPicPr>
        <xdr:cNvPr id="2" name="Picture 1" descr="NICC logo header">
          <a:extLst>
            <a:ext uri="{FF2B5EF4-FFF2-40B4-BE49-F238E27FC236}">
              <a16:creationId xmlns:a16="http://schemas.microsoft.com/office/drawing/2014/main" id="{18E67114-76A9-4A50-B260-7DEAA2D3D1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1922" y="142876"/>
          <a:ext cx="4245928" cy="73532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E67FCD5-DA75-4CBC-BA77-0B786AF76BEB}" name="Table42" displayName="Table42" ref="A1:F1043" totalsRowShown="0">
  <autoFilter ref="A1:F1043" xr:uid="{1E67FCD5-DA75-4CBC-BA77-0B786AF76BEB}"/>
  <tableColumns count="6">
    <tableColumn id="1" xr3:uid="{6689551B-D54D-4FA3-8E6F-983F33D81387}" name="Choose a Course"/>
    <tableColumn id="2" xr3:uid="{76D4D72A-4794-461A-AB6B-FF370F71B2C7}" name="Credits"/>
    <tableColumn id="3" xr3:uid="{7728B68C-6E59-4608-8C35-F57B99349619}" name="Requirement Area"/>
    <tableColumn id="4" xr3:uid="{7F2849AA-8889-43CF-A23C-7B53340EB382}" name="Degree/ Certificate Program Reference"/>
    <tableColumn id="5" xr3:uid="{56FF0B58-CE3C-4BE4-8A09-E04CD947CE4E}" name="Choose"/>
    <tableColumn id="6" xr3:uid="{3ACB6B13-42DB-4F2C-A446-15C1F34554BD}" name="Grad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553950B-66FC-4160-8A07-346808401764}" name="Table2" displayName="Table2" ref="A1:G27" totalsRowShown="0" headerRowDxfId="84" dataDxfId="83" headerRowBorderDxfId="81" tableBorderDxfId="82">
  <autoFilter ref="A1:G27" xr:uid="{C033CF8F-FFD5-477C-9DC1-9053C558AC8C}"/>
  <tableColumns count="7">
    <tableColumn id="1" xr3:uid="{97533989-0783-423C-B674-2B5C6E058239}" name="Abbreviation" dataDxfId="80"/>
    <tableColumn id="2" xr3:uid="{F7CE40D3-CBB7-4D48-BA8B-45AEC6E8B9BB}" name="Requirement" dataDxfId="79"/>
    <tableColumn id="3" xr3:uid="{3A85F44C-6157-43BD-8071-349D8328BBAD}" name="Categories" dataDxfId="78"/>
    <tableColumn id="4" xr3:uid="{94713B6E-56CB-46E3-8E5A-E1934D5BE42A}" name="Sub- category" dataDxfId="77"/>
    <tableColumn id="6" xr3:uid="{99D9C322-195D-4B73-B723-459A50C40A12}" name="Abbreviation2" dataDxfId="76"/>
    <tableColumn id="7" xr3:uid="{77825357-0925-4186-8F54-5E9FB9543336}" name="Major" dataDxfId="75"/>
    <tableColumn id="8" xr3:uid="{24BCDE21-443B-4F76-98CC-A809955498AB}" name="Emphasis" dataDxfId="7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thenicc.edu/academics/Catalog-Archives.php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thenicc.edu/academics/Catalog-Archives.php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www.thenicc.edu/academics/Catalog-Archives.php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www.thenicc.edu/academics/Catalog-Archives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73CDAB-606F-41DE-AA82-F2183DD1890D}">
  <dimension ref="A1:G1043"/>
  <sheetViews>
    <sheetView zoomScale="96" zoomScaleNormal="96" workbookViewId="0">
      <pane xSplit="4" ySplit="1" topLeftCell="E2" activePane="bottomRight" state="frozen"/>
      <selection pane="bottomRight" activeCell="A2" sqref="A2"/>
      <selection pane="bottomLeft" activeCell="B7" sqref="B7:D7"/>
      <selection pane="topRight" activeCell="B7" sqref="B7:D7"/>
    </sheetView>
  </sheetViews>
  <sheetFormatPr defaultRowHeight="15" customHeight="1"/>
  <cols>
    <col min="1" max="1" width="39.85546875" style="63" customWidth="1"/>
    <col min="2" max="2" width="7.7109375" style="63" customWidth="1"/>
    <col min="3" max="3" width="17.28515625" style="63" customWidth="1"/>
    <col min="4" max="4" width="36.28515625" style="63" customWidth="1"/>
    <col min="5" max="5" width="11.28515625" style="64" customWidth="1"/>
    <col min="6" max="6" width="14.85546875" style="64" bestFit="1" customWidth="1"/>
  </cols>
  <sheetData>
    <row r="1" spans="1:6" ht="29.25">
      <c r="A1" s="92" t="s">
        <v>0</v>
      </c>
      <c r="B1" s="92" t="s">
        <v>1</v>
      </c>
      <c r="C1" s="92" t="s">
        <v>2</v>
      </c>
      <c r="D1" s="92" t="s">
        <v>3</v>
      </c>
      <c r="E1" s="92" t="s">
        <v>4</v>
      </c>
      <c r="F1" s="92" t="s">
        <v>5</v>
      </c>
    </row>
    <row r="2" spans="1:6" ht="45">
      <c r="A2" s="93" t="s">
        <v>6</v>
      </c>
      <c r="B2" s="93">
        <v>3</v>
      </c>
      <c r="C2" s="93" t="s">
        <v>7</v>
      </c>
      <c r="D2" s="93" t="s">
        <v>8</v>
      </c>
      <c r="E2" s="93" t="s">
        <v>9</v>
      </c>
      <c r="F2" s="94" t="s">
        <v>10</v>
      </c>
    </row>
    <row r="3" spans="1:6" ht="45">
      <c r="A3" s="95" t="s">
        <v>6</v>
      </c>
      <c r="B3" s="95">
        <v>3</v>
      </c>
      <c r="C3" s="95" t="s">
        <v>11</v>
      </c>
      <c r="D3" s="95" t="s">
        <v>12</v>
      </c>
      <c r="E3" s="95" t="s">
        <v>13</v>
      </c>
      <c r="F3" s="96" t="s">
        <v>14</v>
      </c>
    </row>
    <row r="4" spans="1:6" ht="30">
      <c r="A4" s="93" t="s">
        <v>6</v>
      </c>
      <c r="B4" s="93">
        <v>3</v>
      </c>
      <c r="C4" s="93" t="s">
        <v>15</v>
      </c>
      <c r="D4" s="93" t="s">
        <v>16</v>
      </c>
      <c r="E4" s="93" t="s">
        <v>17</v>
      </c>
      <c r="F4" s="94" t="s">
        <v>18</v>
      </c>
    </row>
    <row r="5" spans="1:6" ht="30">
      <c r="A5" s="95" t="s">
        <v>6</v>
      </c>
      <c r="B5" s="95">
        <v>3</v>
      </c>
      <c r="C5" s="95" t="s">
        <v>19</v>
      </c>
      <c r="D5" s="95" t="s">
        <v>20</v>
      </c>
      <c r="E5" s="95"/>
      <c r="F5" s="96" t="s">
        <v>21</v>
      </c>
    </row>
    <row r="6" spans="1:6" ht="30">
      <c r="A6" s="93" t="s">
        <v>6</v>
      </c>
      <c r="B6" s="93">
        <v>3</v>
      </c>
      <c r="C6" s="93" t="s">
        <v>22</v>
      </c>
      <c r="D6" s="93" t="s">
        <v>23</v>
      </c>
      <c r="E6" s="93"/>
      <c r="F6" s="94" t="s">
        <v>24</v>
      </c>
    </row>
    <row r="7" spans="1:6" ht="60">
      <c r="A7" s="95" t="s">
        <v>25</v>
      </c>
      <c r="B7" s="95">
        <v>3</v>
      </c>
      <c r="C7" s="95" t="s">
        <v>7</v>
      </c>
      <c r="D7" s="95" t="s">
        <v>26</v>
      </c>
      <c r="E7" s="95"/>
      <c r="F7" s="96" t="s">
        <v>27</v>
      </c>
    </row>
    <row r="8" spans="1:6" ht="45">
      <c r="A8" s="93" t="s">
        <v>25</v>
      </c>
      <c r="B8" s="93">
        <v>3</v>
      </c>
      <c r="C8" s="93" t="s">
        <v>11</v>
      </c>
      <c r="D8" s="93" t="s">
        <v>28</v>
      </c>
      <c r="E8" s="93"/>
      <c r="F8" s="94" t="s">
        <v>29</v>
      </c>
    </row>
    <row r="9" spans="1:6" ht="30">
      <c r="A9" s="95" t="s">
        <v>25</v>
      </c>
      <c r="B9" s="95">
        <v>3</v>
      </c>
      <c r="C9" s="95" t="s">
        <v>15</v>
      </c>
      <c r="D9" s="95" t="s">
        <v>16</v>
      </c>
      <c r="E9" s="95"/>
      <c r="F9" s="96" t="s">
        <v>30</v>
      </c>
    </row>
    <row r="10" spans="1:6" ht="45">
      <c r="A10" s="93" t="s">
        <v>31</v>
      </c>
      <c r="B10" s="93">
        <v>1</v>
      </c>
      <c r="C10" s="93" t="s">
        <v>7</v>
      </c>
      <c r="D10" s="93" t="s">
        <v>32</v>
      </c>
      <c r="E10" s="93"/>
      <c r="F10" s="94" t="s">
        <v>33</v>
      </c>
    </row>
    <row r="11" spans="1:6" ht="45">
      <c r="A11" s="95" t="s">
        <v>34</v>
      </c>
      <c r="B11" s="95">
        <v>2</v>
      </c>
      <c r="C11" s="95" t="s">
        <v>7</v>
      </c>
      <c r="D11" s="95" t="s">
        <v>32</v>
      </c>
      <c r="E11" s="95"/>
      <c r="F11" s="97" t="s">
        <v>35</v>
      </c>
    </row>
    <row r="12" spans="1:6" ht="45">
      <c r="A12" s="93" t="s">
        <v>36</v>
      </c>
      <c r="B12" s="93">
        <v>3</v>
      </c>
      <c r="C12" s="93" t="s">
        <v>7</v>
      </c>
      <c r="D12" s="93" t="s">
        <v>32</v>
      </c>
      <c r="E12" s="93"/>
      <c r="F12" s="98" t="s">
        <v>37</v>
      </c>
    </row>
    <row r="13" spans="1:6" ht="45">
      <c r="A13" s="95" t="s">
        <v>38</v>
      </c>
      <c r="B13" s="95">
        <v>1</v>
      </c>
      <c r="C13" s="95" t="s">
        <v>7</v>
      </c>
      <c r="D13" s="95" t="s">
        <v>32</v>
      </c>
      <c r="E13" s="95"/>
      <c r="F13" s="99" t="s">
        <v>39</v>
      </c>
    </row>
    <row r="14" spans="1:6" ht="45">
      <c r="A14" s="93" t="s">
        <v>40</v>
      </c>
      <c r="B14" s="93">
        <v>2</v>
      </c>
      <c r="C14" s="93" t="s">
        <v>7</v>
      </c>
      <c r="D14" s="93" t="s">
        <v>32</v>
      </c>
      <c r="E14" s="93"/>
      <c r="F14" s="94" t="s">
        <v>41</v>
      </c>
    </row>
    <row r="15" spans="1:6" ht="45">
      <c r="A15" s="95" t="s">
        <v>42</v>
      </c>
      <c r="B15" s="95">
        <v>3</v>
      </c>
      <c r="C15" s="95" t="s">
        <v>7</v>
      </c>
      <c r="D15" s="95" t="s">
        <v>32</v>
      </c>
      <c r="E15" s="95"/>
      <c r="F15" s="97" t="s">
        <v>43</v>
      </c>
    </row>
    <row r="16" spans="1:6" ht="45">
      <c r="A16" s="93" t="s">
        <v>44</v>
      </c>
      <c r="B16" s="93">
        <v>4</v>
      </c>
      <c r="C16" s="93" t="s">
        <v>7</v>
      </c>
      <c r="D16" s="93" t="s">
        <v>32</v>
      </c>
      <c r="E16" s="93"/>
      <c r="F16" s="94" t="s">
        <v>45</v>
      </c>
    </row>
    <row r="17" spans="1:6" ht="60">
      <c r="A17" s="95" t="s">
        <v>46</v>
      </c>
      <c r="B17" s="95">
        <v>4</v>
      </c>
      <c r="C17" s="95" t="s">
        <v>47</v>
      </c>
      <c r="D17" s="95" t="s">
        <v>48</v>
      </c>
      <c r="E17" s="95"/>
      <c r="F17" s="96" t="s">
        <v>49</v>
      </c>
    </row>
    <row r="18" spans="1:6" ht="45">
      <c r="A18" s="93" t="s">
        <v>50</v>
      </c>
      <c r="B18" s="93">
        <v>1</v>
      </c>
      <c r="C18" s="93" t="s">
        <v>7</v>
      </c>
      <c r="D18" s="93" t="s">
        <v>51</v>
      </c>
      <c r="E18" s="93"/>
      <c r="F18" s="100" t="s">
        <v>52</v>
      </c>
    </row>
    <row r="19" spans="1:6">
      <c r="A19" s="95" t="s">
        <v>50</v>
      </c>
      <c r="B19" s="95">
        <v>1</v>
      </c>
      <c r="C19" s="95" t="s">
        <v>53</v>
      </c>
      <c r="D19" s="95" t="s">
        <v>54</v>
      </c>
      <c r="E19" s="95"/>
      <c r="F19" s="101"/>
    </row>
    <row r="20" spans="1:6">
      <c r="A20" s="93" t="s">
        <v>50</v>
      </c>
      <c r="B20" s="93">
        <v>1</v>
      </c>
      <c r="C20" s="93" t="s">
        <v>55</v>
      </c>
      <c r="D20" s="93" t="s">
        <v>54</v>
      </c>
      <c r="E20" s="93"/>
      <c r="F20" s="93"/>
    </row>
    <row r="21" spans="1:6" s="59" customFormat="1" ht="60">
      <c r="A21" s="95" t="s">
        <v>50</v>
      </c>
      <c r="B21" s="95">
        <v>1</v>
      </c>
      <c r="C21" s="95" t="s">
        <v>56</v>
      </c>
      <c r="D21" s="95" t="s">
        <v>48</v>
      </c>
      <c r="E21" s="95"/>
      <c r="F21" s="95"/>
    </row>
    <row r="22" spans="1:6" s="59" customFormat="1" ht="60">
      <c r="A22" s="93" t="s">
        <v>57</v>
      </c>
      <c r="B22" s="93">
        <v>1</v>
      </c>
      <c r="C22" s="93" t="s">
        <v>56</v>
      </c>
      <c r="D22" s="93" t="s">
        <v>48</v>
      </c>
      <c r="E22" s="93"/>
      <c r="F22" s="93"/>
    </row>
    <row r="23" spans="1:6" s="60" customFormat="1">
      <c r="A23" s="95" t="s">
        <v>57</v>
      </c>
      <c r="B23" s="95">
        <v>1</v>
      </c>
      <c r="C23" s="95" t="s">
        <v>53</v>
      </c>
      <c r="D23" s="95" t="s">
        <v>54</v>
      </c>
      <c r="E23" s="95"/>
      <c r="F23" s="95"/>
    </row>
    <row r="24" spans="1:6" s="60" customFormat="1" ht="45">
      <c r="A24" s="93" t="s">
        <v>57</v>
      </c>
      <c r="B24" s="93">
        <v>1</v>
      </c>
      <c r="C24" s="93" t="s">
        <v>7</v>
      </c>
      <c r="D24" s="93" t="s">
        <v>51</v>
      </c>
      <c r="E24" s="93"/>
      <c r="F24" s="93"/>
    </row>
    <row r="25" spans="1:6" s="60" customFormat="1" ht="60">
      <c r="A25" s="95" t="s">
        <v>58</v>
      </c>
      <c r="B25" s="95">
        <v>4</v>
      </c>
      <c r="C25" s="95" t="s">
        <v>47</v>
      </c>
      <c r="D25" s="95" t="s">
        <v>48</v>
      </c>
      <c r="E25" s="95"/>
      <c r="F25" s="95"/>
    </row>
    <row r="26" spans="1:6" ht="45">
      <c r="A26" s="93" t="s">
        <v>59</v>
      </c>
      <c r="B26" s="93">
        <v>3</v>
      </c>
      <c r="C26" s="93" t="s">
        <v>7</v>
      </c>
      <c r="D26" s="93" t="s">
        <v>51</v>
      </c>
      <c r="E26" s="93"/>
      <c r="F26" s="93"/>
    </row>
    <row r="27" spans="1:6" ht="30">
      <c r="A27" s="95" t="s">
        <v>59</v>
      </c>
      <c r="B27" s="95">
        <v>3</v>
      </c>
      <c r="C27" s="95" t="s">
        <v>53</v>
      </c>
      <c r="D27" s="95" t="s">
        <v>54</v>
      </c>
      <c r="E27" s="95"/>
      <c r="F27" s="95"/>
    </row>
    <row r="28" spans="1:6" ht="60">
      <c r="A28" s="93" t="s">
        <v>59</v>
      </c>
      <c r="B28" s="93">
        <v>3</v>
      </c>
      <c r="C28" s="93" t="s">
        <v>56</v>
      </c>
      <c r="D28" s="93" t="s">
        <v>48</v>
      </c>
      <c r="E28" s="93"/>
      <c r="F28" s="93"/>
    </row>
    <row r="29" spans="1:6" ht="45">
      <c r="A29" s="95" t="s">
        <v>60</v>
      </c>
      <c r="B29" s="95">
        <v>1</v>
      </c>
      <c r="C29" s="95" t="s">
        <v>7</v>
      </c>
      <c r="D29" s="95" t="s">
        <v>32</v>
      </c>
      <c r="E29" s="95"/>
      <c r="F29" s="95"/>
    </row>
    <row r="30" spans="1:6">
      <c r="A30" s="93" t="s">
        <v>60</v>
      </c>
      <c r="B30" s="93">
        <v>2</v>
      </c>
      <c r="C30" s="93" t="s">
        <v>53</v>
      </c>
      <c r="D30" s="93" t="s">
        <v>54</v>
      </c>
      <c r="E30" s="93"/>
      <c r="F30" s="93"/>
    </row>
    <row r="31" spans="1:6" ht="45">
      <c r="A31" s="95" t="s">
        <v>61</v>
      </c>
      <c r="B31" s="95">
        <v>2</v>
      </c>
      <c r="C31" s="95" t="s">
        <v>7</v>
      </c>
      <c r="D31" s="95" t="s">
        <v>32</v>
      </c>
      <c r="E31" s="95"/>
      <c r="F31" s="95"/>
    </row>
    <row r="32" spans="1:6">
      <c r="A32" s="93" t="s">
        <v>61</v>
      </c>
      <c r="B32" s="93">
        <v>3</v>
      </c>
      <c r="C32" s="93" t="s">
        <v>53</v>
      </c>
      <c r="D32" s="93" t="s">
        <v>54</v>
      </c>
      <c r="E32" s="93"/>
      <c r="F32" s="93"/>
    </row>
    <row r="33" spans="1:6" ht="45">
      <c r="A33" s="95" t="s">
        <v>62</v>
      </c>
      <c r="B33" s="95">
        <v>3</v>
      </c>
      <c r="C33" s="95" t="s">
        <v>7</v>
      </c>
      <c r="D33" s="95" t="s">
        <v>32</v>
      </c>
      <c r="E33" s="95"/>
      <c r="F33" s="95"/>
    </row>
    <row r="34" spans="1:6">
      <c r="A34" s="93" t="s">
        <v>62</v>
      </c>
      <c r="B34" s="93">
        <v>4</v>
      </c>
      <c r="C34" s="93" t="s">
        <v>53</v>
      </c>
      <c r="D34" s="93" t="s">
        <v>54</v>
      </c>
      <c r="E34" s="93"/>
      <c r="F34" s="93"/>
    </row>
    <row r="35" spans="1:6" ht="45">
      <c r="A35" s="95" t="s">
        <v>63</v>
      </c>
      <c r="B35" s="95">
        <v>1</v>
      </c>
      <c r="C35" s="95" t="s">
        <v>7</v>
      </c>
      <c r="D35" s="95" t="s">
        <v>32</v>
      </c>
      <c r="E35" s="95"/>
      <c r="F35" s="95"/>
    </row>
    <row r="36" spans="1:6">
      <c r="A36" s="93" t="s">
        <v>63</v>
      </c>
      <c r="B36" s="93">
        <v>1</v>
      </c>
      <c r="C36" s="93" t="s">
        <v>64</v>
      </c>
      <c r="D36" s="93" t="s">
        <v>54</v>
      </c>
      <c r="E36" s="93"/>
      <c r="F36" s="93"/>
    </row>
    <row r="37" spans="1:6" ht="45">
      <c r="A37" s="95" t="s">
        <v>65</v>
      </c>
      <c r="B37" s="95">
        <v>2</v>
      </c>
      <c r="C37" s="95" t="s">
        <v>7</v>
      </c>
      <c r="D37" s="95" t="s">
        <v>32</v>
      </c>
      <c r="E37" s="95"/>
      <c r="F37" s="95"/>
    </row>
    <row r="38" spans="1:6">
      <c r="A38" s="93" t="s">
        <v>65</v>
      </c>
      <c r="B38" s="93">
        <v>2</v>
      </c>
      <c r="C38" s="93" t="s">
        <v>64</v>
      </c>
      <c r="D38" s="93" t="s">
        <v>54</v>
      </c>
      <c r="E38" s="93"/>
      <c r="F38" s="93"/>
    </row>
    <row r="39" spans="1:6" ht="45">
      <c r="A39" s="95" t="s">
        <v>66</v>
      </c>
      <c r="B39" s="95">
        <v>3</v>
      </c>
      <c r="C39" s="95" t="s">
        <v>7</v>
      </c>
      <c r="D39" s="95" t="s">
        <v>32</v>
      </c>
      <c r="E39" s="95"/>
      <c r="F39" s="95"/>
    </row>
    <row r="40" spans="1:6">
      <c r="A40" s="93" t="s">
        <v>66</v>
      </c>
      <c r="B40" s="93">
        <v>3</v>
      </c>
      <c r="C40" s="93" t="s">
        <v>64</v>
      </c>
      <c r="D40" s="93" t="s">
        <v>54</v>
      </c>
      <c r="E40" s="93"/>
      <c r="F40" s="93"/>
    </row>
    <row r="41" spans="1:6" ht="45">
      <c r="A41" s="95" t="s">
        <v>67</v>
      </c>
      <c r="B41" s="95">
        <v>4</v>
      </c>
      <c r="C41" s="95" t="s">
        <v>7</v>
      </c>
      <c r="D41" s="95" t="s">
        <v>32</v>
      </c>
      <c r="E41" s="95"/>
      <c r="F41" s="95"/>
    </row>
    <row r="42" spans="1:6" ht="45">
      <c r="A42" s="93" t="s">
        <v>68</v>
      </c>
      <c r="B42" s="93">
        <v>3</v>
      </c>
      <c r="C42" s="93" t="s">
        <v>7</v>
      </c>
      <c r="D42" s="93" t="s">
        <v>51</v>
      </c>
      <c r="E42" s="93"/>
      <c r="F42" s="93"/>
    </row>
    <row r="43" spans="1:6" ht="30">
      <c r="A43" s="95" t="s">
        <v>68</v>
      </c>
      <c r="B43" s="95">
        <v>3</v>
      </c>
      <c r="C43" s="95" t="s">
        <v>53</v>
      </c>
      <c r="D43" s="95" t="s">
        <v>54</v>
      </c>
      <c r="E43" s="95"/>
      <c r="F43" s="95"/>
    </row>
    <row r="44" spans="1:6" ht="60">
      <c r="A44" s="93" t="s">
        <v>68</v>
      </c>
      <c r="B44" s="93">
        <v>3</v>
      </c>
      <c r="C44" s="93" t="s">
        <v>69</v>
      </c>
      <c r="D44" s="93" t="s">
        <v>70</v>
      </c>
      <c r="E44" s="93"/>
      <c r="F44" s="93"/>
    </row>
    <row r="45" spans="1:6" ht="45">
      <c r="A45" s="95" t="s">
        <v>71</v>
      </c>
      <c r="B45" s="95">
        <v>3</v>
      </c>
      <c r="C45" s="95" t="s">
        <v>7</v>
      </c>
      <c r="D45" s="95" t="s">
        <v>51</v>
      </c>
      <c r="E45" s="95"/>
      <c r="F45" s="95"/>
    </row>
    <row r="46" spans="1:6" ht="30">
      <c r="A46" s="93" t="s">
        <v>71</v>
      </c>
      <c r="B46" s="93">
        <v>3</v>
      </c>
      <c r="C46" s="93" t="s">
        <v>53</v>
      </c>
      <c r="D46" s="93" t="s">
        <v>54</v>
      </c>
      <c r="E46" s="93"/>
      <c r="F46" s="93"/>
    </row>
    <row r="47" spans="1:6" ht="60">
      <c r="A47" s="95" t="s">
        <v>71</v>
      </c>
      <c r="B47" s="95">
        <v>3</v>
      </c>
      <c r="C47" s="95" t="s">
        <v>69</v>
      </c>
      <c r="D47" s="95" t="s">
        <v>70</v>
      </c>
      <c r="E47" s="95"/>
      <c r="F47" s="95"/>
    </row>
    <row r="48" spans="1:6" ht="45">
      <c r="A48" s="93" t="s">
        <v>72</v>
      </c>
      <c r="B48" s="93">
        <v>3</v>
      </c>
      <c r="C48" s="93" t="s">
        <v>7</v>
      </c>
      <c r="D48" s="93" t="s">
        <v>51</v>
      </c>
      <c r="E48" s="93"/>
      <c r="F48" s="93"/>
    </row>
    <row r="49" spans="1:6" ht="30">
      <c r="A49" s="95" t="s">
        <v>72</v>
      </c>
      <c r="B49" s="95">
        <v>3</v>
      </c>
      <c r="C49" s="95" t="s">
        <v>53</v>
      </c>
      <c r="D49" s="95" t="s">
        <v>54</v>
      </c>
      <c r="E49" s="95"/>
      <c r="F49" s="95"/>
    </row>
    <row r="50" spans="1:6" ht="60">
      <c r="A50" s="93" t="s">
        <v>72</v>
      </c>
      <c r="B50" s="93">
        <v>3</v>
      </c>
      <c r="C50" s="93" t="s">
        <v>69</v>
      </c>
      <c r="D50" s="93" t="s">
        <v>70</v>
      </c>
      <c r="E50" s="93"/>
      <c r="F50" s="93"/>
    </row>
    <row r="51" spans="1:6" ht="45">
      <c r="A51" s="95" t="s">
        <v>73</v>
      </c>
      <c r="B51" s="95">
        <v>3</v>
      </c>
      <c r="C51" s="95" t="s">
        <v>7</v>
      </c>
      <c r="D51" s="95" t="s">
        <v>51</v>
      </c>
      <c r="E51" s="95"/>
      <c r="F51" s="95"/>
    </row>
    <row r="52" spans="1:6">
      <c r="A52" s="93" t="s">
        <v>73</v>
      </c>
      <c r="B52" s="93">
        <v>3</v>
      </c>
      <c r="C52" s="93" t="s">
        <v>53</v>
      </c>
      <c r="D52" s="93" t="s">
        <v>54</v>
      </c>
      <c r="E52" s="93"/>
      <c r="F52" s="93"/>
    </row>
    <row r="53" spans="1:6" ht="60">
      <c r="A53" s="95" t="s">
        <v>73</v>
      </c>
      <c r="B53" s="95">
        <v>3</v>
      </c>
      <c r="C53" s="95" t="s">
        <v>69</v>
      </c>
      <c r="D53" s="95" t="s">
        <v>70</v>
      </c>
      <c r="E53" s="95"/>
      <c r="F53" s="95"/>
    </row>
    <row r="54" spans="1:6" ht="45">
      <c r="A54" s="93" t="s">
        <v>74</v>
      </c>
      <c r="B54" s="93">
        <v>1</v>
      </c>
      <c r="C54" s="93" t="s">
        <v>7</v>
      </c>
      <c r="D54" s="93" t="s">
        <v>51</v>
      </c>
      <c r="E54" s="93"/>
      <c r="F54" s="93"/>
    </row>
    <row r="55" spans="1:6" ht="45">
      <c r="A55" s="95" t="s">
        <v>75</v>
      </c>
      <c r="B55" s="95">
        <v>2</v>
      </c>
      <c r="C55" s="95" t="s">
        <v>7</v>
      </c>
      <c r="D55" s="95" t="s">
        <v>51</v>
      </c>
      <c r="E55" s="95"/>
      <c r="F55" s="95"/>
    </row>
    <row r="56" spans="1:6" ht="45">
      <c r="A56" s="93" t="s">
        <v>76</v>
      </c>
      <c r="B56" s="93">
        <v>3</v>
      </c>
      <c r="C56" s="93" t="s">
        <v>7</v>
      </c>
      <c r="D56" s="93" t="s">
        <v>51</v>
      </c>
      <c r="E56" s="93"/>
      <c r="F56" s="93"/>
    </row>
    <row r="57" spans="1:6">
      <c r="A57" s="95" t="s">
        <v>76</v>
      </c>
      <c r="B57" s="95">
        <v>3</v>
      </c>
      <c r="C57" s="95" t="s">
        <v>53</v>
      </c>
      <c r="D57" s="95" t="s">
        <v>54</v>
      </c>
      <c r="E57" s="95"/>
      <c r="F57" s="95"/>
    </row>
    <row r="58" spans="1:6" ht="60">
      <c r="A58" s="93" t="s">
        <v>76</v>
      </c>
      <c r="B58" s="93">
        <v>3</v>
      </c>
      <c r="C58" s="93" t="s">
        <v>69</v>
      </c>
      <c r="D58" s="93" t="s">
        <v>70</v>
      </c>
      <c r="E58" s="93"/>
      <c r="F58" s="93"/>
    </row>
    <row r="59" spans="1:6" ht="45">
      <c r="A59" s="95" t="s">
        <v>77</v>
      </c>
      <c r="B59" s="95">
        <v>1</v>
      </c>
      <c r="C59" s="95" t="s">
        <v>7</v>
      </c>
      <c r="D59" s="95" t="s">
        <v>51</v>
      </c>
      <c r="E59" s="95"/>
      <c r="F59" s="95"/>
    </row>
    <row r="60" spans="1:6" ht="45">
      <c r="A60" s="93" t="s">
        <v>78</v>
      </c>
      <c r="B60" s="93">
        <v>2</v>
      </c>
      <c r="C60" s="93" t="s">
        <v>7</v>
      </c>
      <c r="D60" s="93" t="s">
        <v>51</v>
      </c>
      <c r="E60" s="93"/>
      <c r="F60" s="93"/>
    </row>
    <row r="61" spans="1:6">
      <c r="A61" s="95" t="s">
        <v>79</v>
      </c>
      <c r="B61" s="95">
        <v>3</v>
      </c>
      <c r="C61" s="95" t="s">
        <v>53</v>
      </c>
      <c r="D61" s="95" t="s">
        <v>54</v>
      </c>
      <c r="E61" s="95"/>
      <c r="F61" s="95"/>
    </row>
    <row r="62" spans="1:6" ht="45">
      <c r="A62" s="93" t="s">
        <v>79</v>
      </c>
      <c r="B62" s="93">
        <v>3</v>
      </c>
      <c r="C62" s="93" t="s">
        <v>7</v>
      </c>
      <c r="D62" s="93" t="s">
        <v>51</v>
      </c>
      <c r="E62" s="93"/>
      <c r="F62" s="93"/>
    </row>
    <row r="63" spans="1:6" ht="60">
      <c r="A63" s="95" t="s">
        <v>79</v>
      </c>
      <c r="B63" s="95">
        <v>3</v>
      </c>
      <c r="C63" s="95" t="s">
        <v>69</v>
      </c>
      <c r="D63" s="95" t="s">
        <v>70</v>
      </c>
      <c r="E63" s="95"/>
      <c r="F63" s="95"/>
    </row>
    <row r="64" spans="1:6" ht="45">
      <c r="A64" s="93" t="s">
        <v>80</v>
      </c>
      <c r="B64" s="93">
        <v>1</v>
      </c>
      <c r="C64" s="93" t="s">
        <v>7</v>
      </c>
      <c r="D64" s="93" t="s">
        <v>51</v>
      </c>
      <c r="E64" s="93"/>
      <c r="F64" s="93"/>
    </row>
    <row r="65" spans="1:6" ht="45">
      <c r="A65" s="95" t="s">
        <v>81</v>
      </c>
      <c r="B65" s="95">
        <v>2</v>
      </c>
      <c r="C65" s="95" t="s">
        <v>7</v>
      </c>
      <c r="D65" s="95" t="s">
        <v>51</v>
      </c>
      <c r="E65" s="95"/>
      <c r="F65" s="95"/>
    </row>
    <row r="66" spans="1:6" ht="45">
      <c r="A66" s="93" t="s">
        <v>82</v>
      </c>
      <c r="B66" s="93">
        <v>3</v>
      </c>
      <c r="C66" s="93" t="s">
        <v>7</v>
      </c>
      <c r="D66" s="93" t="s">
        <v>51</v>
      </c>
      <c r="E66" s="93"/>
      <c r="F66" s="93"/>
    </row>
    <row r="67" spans="1:6">
      <c r="A67" s="95" t="s">
        <v>82</v>
      </c>
      <c r="B67" s="95">
        <v>3</v>
      </c>
      <c r="C67" s="95" t="s">
        <v>53</v>
      </c>
      <c r="D67" s="95" t="s">
        <v>54</v>
      </c>
      <c r="E67" s="95"/>
      <c r="F67" s="95"/>
    </row>
    <row r="68" spans="1:6" ht="60">
      <c r="A68" s="93" t="s">
        <v>82</v>
      </c>
      <c r="B68" s="93">
        <v>3</v>
      </c>
      <c r="C68" s="93" t="s">
        <v>69</v>
      </c>
      <c r="D68" s="93" t="s">
        <v>70</v>
      </c>
      <c r="E68" s="93"/>
      <c r="F68" s="93"/>
    </row>
    <row r="69" spans="1:6" ht="45">
      <c r="A69" s="95" t="s">
        <v>83</v>
      </c>
      <c r="B69" s="95">
        <v>1</v>
      </c>
      <c r="C69" s="95" t="s">
        <v>7</v>
      </c>
      <c r="D69" s="95" t="s">
        <v>32</v>
      </c>
      <c r="E69" s="95"/>
      <c r="F69" s="95"/>
    </row>
    <row r="70" spans="1:6" ht="45">
      <c r="A70" s="93" t="s">
        <v>84</v>
      </c>
      <c r="B70" s="93">
        <v>2</v>
      </c>
      <c r="C70" s="93" t="s">
        <v>7</v>
      </c>
      <c r="D70" s="93" t="s">
        <v>32</v>
      </c>
      <c r="E70" s="93"/>
      <c r="F70" s="93"/>
    </row>
    <row r="71" spans="1:6" ht="45">
      <c r="A71" s="95" t="s">
        <v>85</v>
      </c>
      <c r="B71" s="95">
        <v>3</v>
      </c>
      <c r="C71" s="95" t="s">
        <v>7</v>
      </c>
      <c r="D71" s="95" t="s">
        <v>32</v>
      </c>
      <c r="E71" s="95"/>
      <c r="F71" s="95"/>
    </row>
    <row r="72" spans="1:6">
      <c r="A72" s="93" t="s">
        <v>86</v>
      </c>
      <c r="B72" s="93">
        <v>1</v>
      </c>
      <c r="C72" s="93" t="s">
        <v>64</v>
      </c>
      <c r="D72" s="93" t="s">
        <v>54</v>
      </c>
      <c r="E72" s="93"/>
      <c r="F72" s="93"/>
    </row>
    <row r="73" spans="1:6">
      <c r="A73" s="95" t="s">
        <v>86</v>
      </c>
      <c r="B73" s="95">
        <v>1</v>
      </c>
      <c r="C73" s="95" t="s">
        <v>53</v>
      </c>
      <c r="D73" s="95" t="s">
        <v>54</v>
      </c>
      <c r="E73" s="95"/>
      <c r="F73" s="95"/>
    </row>
    <row r="74" spans="1:6" ht="45">
      <c r="A74" s="93" t="s">
        <v>86</v>
      </c>
      <c r="B74" s="93">
        <v>1</v>
      </c>
      <c r="C74" s="93" t="s">
        <v>7</v>
      </c>
      <c r="D74" s="93" t="s">
        <v>32</v>
      </c>
      <c r="E74" s="93"/>
      <c r="F74" s="93"/>
    </row>
    <row r="75" spans="1:6">
      <c r="A75" s="95" t="s">
        <v>87</v>
      </c>
      <c r="B75" s="95">
        <v>2</v>
      </c>
      <c r="C75" s="95" t="s">
        <v>64</v>
      </c>
      <c r="D75" s="95" t="s">
        <v>54</v>
      </c>
      <c r="E75" s="95"/>
      <c r="F75" s="95"/>
    </row>
    <row r="76" spans="1:6">
      <c r="A76" s="93" t="s">
        <v>87</v>
      </c>
      <c r="B76" s="93">
        <v>2</v>
      </c>
      <c r="C76" s="93" t="s">
        <v>53</v>
      </c>
      <c r="D76" s="93" t="s">
        <v>54</v>
      </c>
      <c r="E76" s="93"/>
      <c r="F76" s="93"/>
    </row>
    <row r="77" spans="1:6" ht="45">
      <c r="A77" s="95" t="s">
        <v>87</v>
      </c>
      <c r="B77" s="95">
        <v>2</v>
      </c>
      <c r="C77" s="95" t="s">
        <v>7</v>
      </c>
      <c r="D77" s="95" t="s">
        <v>32</v>
      </c>
      <c r="E77" s="95"/>
      <c r="F77" s="95"/>
    </row>
    <row r="78" spans="1:6">
      <c r="A78" s="93" t="s">
        <v>88</v>
      </c>
      <c r="B78" s="93">
        <v>3</v>
      </c>
      <c r="C78" s="93" t="s">
        <v>64</v>
      </c>
      <c r="D78" s="93" t="s">
        <v>54</v>
      </c>
      <c r="E78" s="93"/>
      <c r="F78" s="93"/>
    </row>
    <row r="79" spans="1:6">
      <c r="A79" s="95" t="s">
        <v>88</v>
      </c>
      <c r="B79" s="95">
        <v>3</v>
      </c>
      <c r="C79" s="95" t="s">
        <v>53</v>
      </c>
      <c r="D79" s="95" t="s">
        <v>54</v>
      </c>
      <c r="E79" s="95"/>
      <c r="F79" s="95"/>
    </row>
    <row r="80" spans="1:6" ht="45">
      <c r="A80" s="93" t="s">
        <v>88</v>
      </c>
      <c r="B80" s="93">
        <v>3</v>
      </c>
      <c r="C80" s="93" t="s">
        <v>7</v>
      </c>
      <c r="D80" s="93" t="s">
        <v>32</v>
      </c>
      <c r="E80" s="93"/>
      <c r="F80" s="93"/>
    </row>
    <row r="81" spans="1:6">
      <c r="A81" s="95" t="s">
        <v>89</v>
      </c>
      <c r="B81" s="95">
        <v>4</v>
      </c>
      <c r="C81" s="95" t="s">
        <v>64</v>
      </c>
      <c r="D81" s="95" t="s">
        <v>54</v>
      </c>
      <c r="E81" s="95"/>
      <c r="F81" s="95"/>
    </row>
    <row r="82" spans="1:6" ht="45">
      <c r="A82" s="93" t="s">
        <v>89</v>
      </c>
      <c r="B82" s="93">
        <v>4</v>
      </c>
      <c r="C82" s="93" t="s">
        <v>7</v>
      </c>
      <c r="D82" s="93" t="s">
        <v>32</v>
      </c>
      <c r="E82" s="93"/>
      <c r="F82" s="93"/>
    </row>
    <row r="83" spans="1:6" ht="30">
      <c r="A83" s="95" t="s">
        <v>90</v>
      </c>
      <c r="B83" s="95">
        <v>3</v>
      </c>
      <c r="C83" s="95" t="s">
        <v>55</v>
      </c>
      <c r="D83" s="95" t="s">
        <v>54</v>
      </c>
      <c r="E83" s="95"/>
      <c r="F83" s="95"/>
    </row>
    <row r="84" spans="1:6" ht="30">
      <c r="A84" s="93" t="s">
        <v>90</v>
      </c>
      <c r="B84" s="93">
        <v>3</v>
      </c>
      <c r="C84" s="93" t="s">
        <v>53</v>
      </c>
      <c r="D84" s="93" t="s">
        <v>54</v>
      </c>
      <c r="E84" s="93"/>
      <c r="F84" s="93"/>
    </row>
    <row r="85" spans="1:6" ht="45">
      <c r="A85" s="95" t="s">
        <v>90</v>
      </c>
      <c r="B85" s="95">
        <v>3</v>
      </c>
      <c r="C85" s="95" t="s">
        <v>7</v>
      </c>
      <c r="D85" s="95" t="s">
        <v>51</v>
      </c>
      <c r="E85" s="95"/>
      <c r="F85" s="95"/>
    </row>
    <row r="86" spans="1:6" ht="30">
      <c r="A86" s="93" t="s">
        <v>91</v>
      </c>
      <c r="B86" s="93">
        <v>3</v>
      </c>
      <c r="C86" s="93" t="s">
        <v>55</v>
      </c>
      <c r="D86" s="93" t="s">
        <v>54</v>
      </c>
      <c r="E86" s="93"/>
      <c r="F86" s="93"/>
    </row>
    <row r="87" spans="1:6" ht="30">
      <c r="A87" s="95" t="s">
        <v>91</v>
      </c>
      <c r="B87" s="95">
        <v>3</v>
      </c>
      <c r="C87" s="95" t="s">
        <v>53</v>
      </c>
      <c r="D87" s="95" t="s">
        <v>54</v>
      </c>
      <c r="E87" s="95"/>
      <c r="F87" s="95"/>
    </row>
    <row r="88" spans="1:6" ht="45">
      <c r="A88" s="93" t="s">
        <v>91</v>
      </c>
      <c r="B88" s="93">
        <v>3</v>
      </c>
      <c r="C88" s="93" t="s">
        <v>7</v>
      </c>
      <c r="D88" s="93" t="s">
        <v>51</v>
      </c>
      <c r="E88" s="93"/>
      <c r="F88" s="93"/>
    </row>
    <row r="89" spans="1:6" ht="45">
      <c r="A89" s="95" t="s">
        <v>92</v>
      </c>
      <c r="B89" s="95">
        <v>1</v>
      </c>
      <c r="C89" s="95" t="s">
        <v>7</v>
      </c>
      <c r="D89" s="95" t="s">
        <v>32</v>
      </c>
      <c r="E89" s="95"/>
      <c r="F89" s="95"/>
    </row>
    <row r="90" spans="1:6">
      <c r="A90" s="93" t="s">
        <v>92</v>
      </c>
      <c r="B90" s="93">
        <v>1</v>
      </c>
      <c r="C90" s="93" t="s">
        <v>53</v>
      </c>
      <c r="D90" s="93" t="s">
        <v>54</v>
      </c>
      <c r="E90" s="93"/>
      <c r="F90" s="93"/>
    </row>
    <row r="91" spans="1:6" ht="45">
      <c r="A91" s="95" t="s">
        <v>93</v>
      </c>
      <c r="B91" s="95">
        <v>2</v>
      </c>
      <c r="C91" s="95" t="s">
        <v>7</v>
      </c>
      <c r="D91" s="95" t="s">
        <v>32</v>
      </c>
      <c r="E91" s="95"/>
      <c r="F91" s="95"/>
    </row>
    <row r="92" spans="1:6">
      <c r="A92" s="93" t="s">
        <v>93</v>
      </c>
      <c r="B92" s="93">
        <v>2</v>
      </c>
      <c r="C92" s="93" t="s">
        <v>53</v>
      </c>
      <c r="D92" s="93" t="s">
        <v>54</v>
      </c>
      <c r="E92" s="93"/>
      <c r="F92" s="93"/>
    </row>
    <row r="93" spans="1:6" ht="45">
      <c r="A93" s="95" t="s">
        <v>94</v>
      </c>
      <c r="B93" s="95">
        <v>3</v>
      </c>
      <c r="C93" s="95" t="s">
        <v>7</v>
      </c>
      <c r="D93" s="95" t="s">
        <v>32</v>
      </c>
      <c r="E93" s="95"/>
      <c r="F93" s="95"/>
    </row>
    <row r="94" spans="1:6">
      <c r="A94" s="93" t="s">
        <v>94</v>
      </c>
      <c r="B94" s="93">
        <v>3</v>
      </c>
      <c r="C94" s="93" t="s">
        <v>53</v>
      </c>
      <c r="D94" s="93" t="s">
        <v>54</v>
      </c>
      <c r="E94" s="93"/>
      <c r="F94" s="93"/>
    </row>
    <row r="95" spans="1:6" ht="45">
      <c r="A95" s="95" t="s">
        <v>95</v>
      </c>
      <c r="B95" s="95">
        <v>1</v>
      </c>
      <c r="C95" s="95" t="s">
        <v>7</v>
      </c>
      <c r="D95" s="95" t="s">
        <v>32</v>
      </c>
      <c r="E95" s="95"/>
      <c r="F95" s="95"/>
    </row>
    <row r="96" spans="1:6">
      <c r="A96" s="93" t="s">
        <v>95</v>
      </c>
      <c r="B96" s="93">
        <v>1</v>
      </c>
      <c r="C96" s="93" t="s">
        <v>64</v>
      </c>
      <c r="D96" s="93" t="s">
        <v>54</v>
      </c>
      <c r="E96" s="93"/>
      <c r="F96" s="93"/>
    </row>
    <row r="97" spans="1:6" ht="45">
      <c r="A97" s="95" t="s">
        <v>96</v>
      </c>
      <c r="B97" s="95">
        <v>2</v>
      </c>
      <c r="C97" s="95" t="s">
        <v>7</v>
      </c>
      <c r="D97" s="95" t="s">
        <v>32</v>
      </c>
      <c r="E97" s="95"/>
      <c r="F97" s="95"/>
    </row>
    <row r="98" spans="1:6">
      <c r="A98" s="93" t="s">
        <v>96</v>
      </c>
      <c r="B98" s="93">
        <v>2</v>
      </c>
      <c r="C98" s="93" t="s">
        <v>64</v>
      </c>
      <c r="D98" s="93" t="s">
        <v>54</v>
      </c>
      <c r="E98" s="93"/>
      <c r="F98" s="93"/>
    </row>
    <row r="99" spans="1:6" ht="45">
      <c r="A99" s="95" t="s">
        <v>97</v>
      </c>
      <c r="B99" s="95">
        <v>3</v>
      </c>
      <c r="C99" s="95" t="s">
        <v>7</v>
      </c>
      <c r="D99" s="95" t="s">
        <v>32</v>
      </c>
      <c r="E99" s="95"/>
      <c r="F99" s="95"/>
    </row>
    <row r="100" spans="1:6">
      <c r="A100" s="93" t="s">
        <v>97</v>
      </c>
      <c r="B100" s="93">
        <v>3</v>
      </c>
      <c r="C100" s="93" t="s">
        <v>64</v>
      </c>
      <c r="D100" s="93" t="s">
        <v>54</v>
      </c>
      <c r="E100" s="93"/>
      <c r="F100" s="93"/>
    </row>
    <row r="101" spans="1:6" ht="45">
      <c r="A101" s="95" t="s">
        <v>98</v>
      </c>
      <c r="B101" s="95">
        <v>4</v>
      </c>
      <c r="C101" s="95" t="s">
        <v>7</v>
      </c>
      <c r="D101" s="95" t="s">
        <v>32</v>
      </c>
      <c r="E101" s="95"/>
      <c r="F101" s="95"/>
    </row>
    <row r="102" spans="1:6">
      <c r="A102" s="93" t="s">
        <v>98</v>
      </c>
      <c r="B102" s="93">
        <v>4</v>
      </c>
      <c r="C102" s="93" t="s">
        <v>64</v>
      </c>
      <c r="D102" s="93" t="s">
        <v>54</v>
      </c>
      <c r="E102" s="93"/>
      <c r="F102" s="93"/>
    </row>
    <row r="103" spans="1:6" ht="45">
      <c r="A103" s="95" t="s">
        <v>99</v>
      </c>
      <c r="B103" s="95">
        <v>4</v>
      </c>
      <c r="C103" s="95" t="s">
        <v>7</v>
      </c>
      <c r="D103" s="95" t="s">
        <v>51</v>
      </c>
      <c r="E103" s="95"/>
      <c r="F103" s="95"/>
    </row>
    <row r="104" spans="1:6" ht="60">
      <c r="A104" s="93" t="s">
        <v>99</v>
      </c>
      <c r="B104" s="93">
        <v>4</v>
      </c>
      <c r="C104" s="93" t="s">
        <v>47</v>
      </c>
      <c r="D104" s="93" t="s">
        <v>48</v>
      </c>
      <c r="E104" s="93"/>
      <c r="F104" s="93"/>
    </row>
    <row r="105" spans="1:6">
      <c r="A105" s="95" t="s">
        <v>99</v>
      </c>
      <c r="B105" s="95">
        <v>4</v>
      </c>
      <c r="C105" s="95" t="s">
        <v>19</v>
      </c>
      <c r="D105" s="95" t="s">
        <v>100</v>
      </c>
      <c r="E105" s="95"/>
      <c r="F105" s="95"/>
    </row>
    <row r="106" spans="1:6" ht="45">
      <c r="A106" s="93" t="s">
        <v>101</v>
      </c>
      <c r="B106" s="93">
        <v>4</v>
      </c>
      <c r="C106" s="93" t="s">
        <v>7</v>
      </c>
      <c r="D106" s="93" t="s">
        <v>51</v>
      </c>
      <c r="E106" s="93"/>
      <c r="F106" s="93"/>
    </row>
    <row r="107" spans="1:6" ht="60">
      <c r="A107" s="95" t="s">
        <v>101</v>
      </c>
      <c r="B107" s="95">
        <v>4</v>
      </c>
      <c r="C107" s="95" t="s">
        <v>47</v>
      </c>
      <c r="D107" s="95" t="s">
        <v>48</v>
      </c>
      <c r="E107" s="95"/>
      <c r="F107" s="95"/>
    </row>
    <row r="108" spans="1:6" ht="45">
      <c r="A108" s="93" t="s">
        <v>102</v>
      </c>
      <c r="B108" s="93">
        <v>4</v>
      </c>
      <c r="C108" s="93" t="s">
        <v>7</v>
      </c>
      <c r="D108" s="93" t="s">
        <v>51</v>
      </c>
      <c r="E108" s="93"/>
      <c r="F108" s="93"/>
    </row>
    <row r="109" spans="1:6" ht="60">
      <c r="A109" s="95" t="s">
        <v>102</v>
      </c>
      <c r="B109" s="95">
        <v>4</v>
      </c>
      <c r="C109" s="95" t="s">
        <v>47</v>
      </c>
      <c r="D109" s="95" t="s">
        <v>48</v>
      </c>
      <c r="E109" s="95"/>
      <c r="F109" s="95"/>
    </row>
    <row r="110" spans="1:6" ht="60">
      <c r="A110" s="93" t="s">
        <v>102</v>
      </c>
      <c r="B110" s="93">
        <v>4</v>
      </c>
      <c r="C110" s="93" t="s">
        <v>103</v>
      </c>
      <c r="D110" s="93" t="s">
        <v>48</v>
      </c>
      <c r="E110" s="93"/>
      <c r="F110" s="93"/>
    </row>
    <row r="111" spans="1:6" ht="45">
      <c r="A111" s="95" t="s">
        <v>104</v>
      </c>
      <c r="B111" s="95">
        <v>4</v>
      </c>
      <c r="C111" s="95" t="s">
        <v>7</v>
      </c>
      <c r="D111" s="95" t="s">
        <v>51</v>
      </c>
      <c r="E111" s="95"/>
      <c r="F111" s="95"/>
    </row>
    <row r="112" spans="1:6" ht="30">
      <c r="A112" s="93" t="s">
        <v>104</v>
      </c>
      <c r="B112" s="93">
        <v>4</v>
      </c>
      <c r="C112" s="93" t="s">
        <v>15</v>
      </c>
      <c r="D112" s="93" t="s">
        <v>105</v>
      </c>
      <c r="E112" s="93"/>
      <c r="F112" s="93"/>
    </row>
    <row r="113" spans="1:6" ht="60">
      <c r="A113" s="95" t="s">
        <v>104</v>
      </c>
      <c r="B113" s="95">
        <v>4</v>
      </c>
      <c r="C113" s="95" t="s">
        <v>103</v>
      </c>
      <c r="D113" s="95" t="s">
        <v>106</v>
      </c>
      <c r="E113" s="95"/>
      <c r="F113" s="95"/>
    </row>
    <row r="114" spans="1:6" ht="60">
      <c r="A114" s="93" t="s">
        <v>104</v>
      </c>
      <c r="B114" s="93">
        <v>4</v>
      </c>
      <c r="C114" s="93" t="s">
        <v>47</v>
      </c>
      <c r="D114" s="93" t="s">
        <v>106</v>
      </c>
      <c r="E114" s="93"/>
      <c r="F114" s="93"/>
    </row>
    <row r="115" spans="1:6" ht="45">
      <c r="A115" s="95" t="s">
        <v>107</v>
      </c>
      <c r="B115" s="95">
        <v>3</v>
      </c>
      <c r="C115" s="95" t="s">
        <v>7</v>
      </c>
      <c r="D115" s="95" t="s">
        <v>51</v>
      </c>
      <c r="E115" s="95"/>
      <c r="F115" s="95"/>
    </row>
    <row r="116" spans="1:6" ht="60">
      <c r="A116" s="93" t="s">
        <v>107</v>
      </c>
      <c r="B116" s="93">
        <v>3</v>
      </c>
      <c r="C116" s="93" t="s">
        <v>103</v>
      </c>
      <c r="D116" s="93" t="s">
        <v>48</v>
      </c>
      <c r="E116" s="93"/>
      <c r="F116" s="93"/>
    </row>
    <row r="117" spans="1:6" ht="45">
      <c r="A117" s="95" t="s">
        <v>108</v>
      </c>
      <c r="B117" s="95">
        <v>4</v>
      </c>
      <c r="C117" s="95" t="s">
        <v>7</v>
      </c>
      <c r="D117" s="95" t="s">
        <v>51</v>
      </c>
      <c r="E117" s="95"/>
      <c r="F117" s="95"/>
    </row>
    <row r="118" spans="1:6" ht="60">
      <c r="A118" s="93" t="s">
        <v>108</v>
      </c>
      <c r="B118" s="93">
        <v>4</v>
      </c>
      <c r="C118" s="93" t="s">
        <v>47</v>
      </c>
      <c r="D118" s="93" t="s">
        <v>48</v>
      </c>
      <c r="E118" s="93"/>
      <c r="F118" s="93"/>
    </row>
    <row r="119" spans="1:6" ht="30">
      <c r="A119" s="95" t="s">
        <v>108</v>
      </c>
      <c r="B119" s="95">
        <v>4</v>
      </c>
      <c r="C119" s="95" t="s">
        <v>19</v>
      </c>
      <c r="D119" s="95" t="s">
        <v>100</v>
      </c>
      <c r="E119" s="95"/>
      <c r="F119" s="95"/>
    </row>
    <row r="120" spans="1:6" ht="45">
      <c r="A120" s="93" t="s">
        <v>109</v>
      </c>
      <c r="B120" s="93">
        <v>4</v>
      </c>
      <c r="C120" s="93" t="s">
        <v>7</v>
      </c>
      <c r="D120" s="93" t="s">
        <v>51</v>
      </c>
      <c r="E120" s="93"/>
      <c r="F120" s="93"/>
    </row>
    <row r="121" spans="1:6" ht="60">
      <c r="A121" s="95" t="s">
        <v>109</v>
      </c>
      <c r="B121" s="95">
        <v>4</v>
      </c>
      <c r="C121" s="95" t="s">
        <v>47</v>
      </c>
      <c r="D121" s="95" t="s">
        <v>48</v>
      </c>
      <c r="E121" s="95"/>
      <c r="F121" s="95"/>
    </row>
    <row r="122" spans="1:6" ht="30">
      <c r="A122" s="93" t="s">
        <v>109</v>
      </c>
      <c r="B122" s="93">
        <v>4</v>
      </c>
      <c r="C122" s="93" t="s">
        <v>19</v>
      </c>
      <c r="D122" s="93" t="s">
        <v>110</v>
      </c>
      <c r="E122" s="93"/>
      <c r="F122" s="93"/>
    </row>
    <row r="123" spans="1:6" ht="45">
      <c r="A123" s="95" t="s">
        <v>111</v>
      </c>
      <c r="B123" s="95">
        <v>4</v>
      </c>
      <c r="C123" s="95" t="s">
        <v>7</v>
      </c>
      <c r="D123" s="95" t="s">
        <v>51</v>
      </c>
      <c r="E123" s="95"/>
      <c r="F123" s="95"/>
    </row>
    <row r="124" spans="1:6" ht="60">
      <c r="A124" s="93" t="s">
        <v>111</v>
      </c>
      <c r="B124" s="93">
        <v>4</v>
      </c>
      <c r="C124" s="93" t="s">
        <v>47</v>
      </c>
      <c r="D124" s="93" t="s">
        <v>106</v>
      </c>
      <c r="E124" s="93"/>
      <c r="F124" s="93"/>
    </row>
    <row r="125" spans="1:6">
      <c r="A125" s="95" t="s">
        <v>111</v>
      </c>
      <c r="B125" s="95">
        <v>4</v>
      </c>
      <c r="C125" s="95" t="s">
        <v>19</v>
      </c>
      <c r="D125" s="95" t="s">
        <v>110</v>
      </c>
      <c r="E125" s="95"/>
      <c r="F125" s="95"/>
    </row>
    <row r="126" spans="1:6">
      <c r="A126" s="93" t="s">
        <v>111</v>
      </c>
      <c r="B126" s="93">
        <v>4</v>
      </c>
      <c r="C126" s="93" t="s">
        <v>15</v>
      </c>
      <c r="D126" s="93" t="s">
        <v>105</v>
      </c>
      <c r="E126" s="93"/>
      <c r="F126" s="93"/>
    </row>
    <row r="127" spans="1:6" ht="45">
      <c r="A127" s="95" t="s">
        <v>112</v>
      </c>
      <c r="B127" s="95">
        <v>1</v>
      </c>
      <c r="C127" s="95" t="s">
        <v>7</v>
      </c>
      <c r="D127" s="95" t="s">
        <v>32</v>
      </c>
      <c r="E127" s="95"/>
      <c r="F127" s="95"/>
    </row>
    <row r="128" spans="1:6" ht="45">
      <c r="A128" s="93" t="s">
        <v>113</v>
      </c>
      <c r="B128" s="93">
        <v>2</v>
      </c>
      <c r="C128" s="93" t="s">
        <v>7</v>
      </c>
      <c r="D128" s="93" t="s">
        <v>32</v>
      </c>
      <c r="E128" s="93"/>
      <c r="F128" s="93"/>
    </row>
    <row r="129" spans="1:6" ht="45">
      <c r="A129" s="95" t="s">
        <v>114</v>
      </c>
      <c r="B129" s="95">
        <v>3</v>
      </c>
      <c r="C129" s="95" t="s">
        <v>7</v>
      </c>
      <c r="D129" s="95" t="s">
        <v>32</v>
      </c>
      <c r="E129" s="95"/>
      <c r="F129" s="95"/>
    </row>
    <row r="130" spans="1:6" ht="45">
      <c r="A130" s="93" t="s">
        <v>115</v>
      </c>
      <c r="B130" s="93">
        <v>1</v>
      </c>
      <c r="C130" s="93" t="s">
        <v>7</v>
      </c>
      <c r="D130" s="93" t="s">
        <v>32</v>
      </c>
      <c r="E130" s="93"/>
      <c r="F130" s="93"/>
    </row>
    <row r="131" spans="1:6" ht="45">
      <c r="A131" s="95" t="s">
        <v>116</v>
      </c>
      <c r="B131" s="95">
        <v>2</v>
      </c>
      <c r="C131" s="95" t="s">
        <v>7</v>
      </c>
      <c r="D131" s="95" t="s">
        <v>32</v>
      </c>
      <c r="E131" s="95"/>
      <c r="F131" s="95"/>
    </row>
    <row r="132" spans="1:6" ht="45">
      <c r="A132" s="93" t="s">
        <v>117</v>
      </c>
      <c r="B132" s="93">
        <v>3</v>
      </c>
      <c r="C132" s="93" t="s">
        <v>7</v>
      </c>
      <c r="D132" s="93" t="s">
        <v>32</v>
      </c>
      <c r="E132" s="93"/>
      <c r="F132" s="93"/>
    </row>
    <row r="133" spans="1:6" ht="45">
      <c r="A133" s="95" t="s">
        <v>118</v>
      </c>
      <c r="B133" s="95">
        <v>4</v>
      </c>
      <c r="C133" s="95" t="s">
        <v>7</v>
      </c>
      <c r="D133" s="95" t="s">
        <v>32</v>
      </c>
      <c r="E133" s="95"/>
      <c r="F133" s="95"/>
    </row>
    <row r="134" spans="1:6" ht="45">
      <c r="A134" s="93" t="s">
        <v>119</v>
      </c>
      <c r="B134" s="93">
        <v>3</v>
      </c>
      <c r="C134" s="93" t="s">
        <v>7</v>
      </c>
      <c r="D134" s="93" t="s">
        <v>51</v>
      </c>
      <c r="E134" s="93"/>
      <c r="F134" s="93"/>
    </row>
    <row r="135" spans="1:6" ht="45">
      <c r="A135" s="95" t="s">
        <v>120</v>
      </c>
      <c r="B135" s="95">
        <v>3</v>
      </c>
      <c r="C135" s="95" t="s">
        <v>7</v>
      </c>
      <c r="D135" s="95" t="s">
        <v>121</v>
      </c>
      <c r="E135" s="95"/>
      <c r="F135" s="95"/>
    </row>
    <row r="136" spans="1:6" ht="30">
      <c r="A136" s="93" t="s">
        <v>120</v>
      </c>
      <c r="B136" s="93">
        <v>3</v>
      </c>
      <c r="C136" s="93" t="s">
        <v>22</v>
      </c>
      <c r="D136" s="93" t="s">
        <v>122</v>
      </c>
      <c r="E136" s="93"/>
      <c r="F136" s="93"/>
    </row>
    <row r="137" spans="1:6" ht="30">
      <c r="A137" s="95" t="s">
        <v>120</v>
      </c>
      <c r="B137" s="95">
        <v>3</v>
      </c>
      <c r="C137" s="95" t="s">
        <v>19</v>
      </c>
      <c r="D137" s="95" t="s">
        <v>123</v>
      </c>
      <c r="E137" s="95"/>
      <c r="F137" s="95"/>
    </row>
    <row r="138" spans="1:6" ht="30">
      <c r="A138" s="93" t="s">
        <v>120</v>
      </c>
      <c r="B138" s="93">
        <v>3</v>
      </c>
      <c r="C138" s="93" t="s">
        <v>15</v>
      </c>
      <c r="D138" s="93" t="s">
        <v>124</v>
      </c>
      <c r="E138" s="93"/>
      <c r="F138" s="93"/>
    </row>
    <row r="139" spans="1:6" ht="45">
      <c r="A139" s="95" t="s">
        <v>125</v>
      </c>
      <c r="B139" s="95">
        <v>3</v>
      </c>
      <c r="C139" s="95" t="s">
        <v>7</v>
      </c>
      <c r="D139" s="95" t="s">
        <v>51</v>
      </c>
      <c r="E139" s="95"/>
      <c r="F139" s="95"/>
    </row>
    <row r="140" spans="1:6" ht="45">
      <c r="A140" s="93" t="s">
        <v>125</v>
      </c>
      <c r="B140" s="93">
        <v>3</v>
      </c>
      <c r="C140" s="93" t="s">
        <v>126</v>
      </c>
      <c r="D140" s="93" t="s">
        <v>127</v>
      </c>
      <c r="E140" s="93"/>
      <c r="F140" s="93"/>
    </row>
    <row r="141" spans="1:6" ht="45">
      <c r="A141" s="95" t="s">
        <v>125</v>
      </c>
      <c r="B141" s="95">
        <v>3</v>
      </c>
      <c r="C141" s="95" t="s">
        <v>128</v>
      </c>
      <c r="D141" s="95" t="s">
        <v>127</v>
      </c>
      <c r="E141" s="95"/>
      <c r="F141" s="95"/>
    </row>
    <row r="142" spans="1:6" ht="30">
      <c r="A142" s="93" t="s">
        <v>125</v>
      </c>
      <c r="B142" s="93">
        <v>3</v>
      </c>
      <c r="C142" s="93" t="s">
        <v>15</v>
      </c>
      <c r="D142" s="93" t="s">
        <v>124</v>
      </c>
      <c r="E142" s="93"/>
      <c r="F142" s="93"/>
    </row>
    <row r="143" spans="1:6" ht="30">
      <c r="A143" s="95" t="s">
        <v>125</v>
      </c>
      <c r="B143" s="95">
        <v>3</v>
      </c>
      <c r="C143" s="95" t="s">
        <v>22</v>
      </c>
      <c r="D143" s="95" t="s">
        <v>129</v>
      </c>
      <c r="E143" s="95"/>
      <c r="F143" s="95"/>
    </row>
    <row r="144" spans="1:6" ht="45">
      <c r="A144" s="93" t="s">
        <v>130</v>
      </c>
      <c r="B144" s="93">
        <v>3</v>
      </c>
      <c r="C144" s="93" t="s">
        <v>7</v>
      </c>
      <c r="D144" s="93" t="s">
        <v>51</v>
      </c>
      <c r="E144" s="93"/>
      <c r="F144" s="93"/>
    </row>
    <row r="145" spans="1:6" ht="60">
      <c r="A145" s="95" t="s">
        <v>130</v>
      </c>
      <c r="B145" s="95">
        <v>3</v>
      </c>
      <c r="C145" s="95" t="s">
        <v>69</v>
      </c>
      <c r="D145" s="95" t="s">
        <v>131</v>
      </c>
      <c r="E145" s="95"/>
      <c r="F145" s="95"/>
    </row>
    <row r="146" spans="1:6" ht="60">
      <c r="A146" s="93" t="s">
        <v>130</v>
      </c>
      <c r="B146" s="93">
        <v>3</v>
      </c>
      <c r="C146" s="93" t="s">
        <v>103</v>
      </c>
      <c r="D146" s="93" t="s">
        <v>132</v>
      </c>
      <c r="E146" s="93"/>
      <c r="F146" s="93"/>
    </row>
    <row r="147" spans="1:6">
      <c r="A147" s="95" t="s">
        <v>130</v>
      </c>
      <c r="B147" s="95">
        <v>3</v>
      </c>
      <c r="C147" s="95" t="s">
        <v>15</v>
      </c>
      <c r="D147" s="95" t="s">
        <v>124</v>
      </c>
      <c r="E147" s="95"/>
      <c r="F147" s="95"/>
    </row>
    <row r="148" spans="1:6">
      <c r="A148" s="93" t="s">
        <v>130</v>
      </c>
      <c r="B148" s="93">
        <v>3</v>
      </c>
      <c r="C148" s="93" t="s">
        <v>22</v>
      </c>
      <c r="D148" s="93" t="s">
        <v>133</v>
      </c>
      <c r="E148" s="93"/>
      <c r="F148" s="93"/>
    </row>
    <row r="149" spans="1:6" ht="45">
      <c r="A149" s="95" t="s">
        <v>134</v>
      </c>
      <c r="B149" s="95">
        <v>3</v>
      </c>
      <c r="C149" s="95" t="s">
        <v>7</v>
      </c>
      <c r="D149" s="95" t="s">
        <v>51</v>
      </c>
      <c r="E149" s="95"/>
      <c r="F149" s="95"/>
    </row>
    <row r="150" spans="1:6" ht="45">
      <c r="A150" s="93" t="s">
        <v>134</v>
      </c>
      <c r="B150" s="93">
        <v>3</v>
      </c>
      <c r="C150" s="93" t="s">
        <v>103</v>
      </c>
      <c r="D150" s="93" t="s">
        <v>135</v>
      </c>
      <c r="E150" s="93"/>
      <c r="F150" s="93"/>
    </row>
    <row r="151" spans="1:6" ht="30">
      <c r="A151" s="95" t="s">
        <v>134</v>
      </c>
      <c r="B151" s="95">
        <v>3</v>
      </c>
      <c r="C151" s="95" t="s">
        <v>22</v>
      </c>
      <c r="D151" s="95" t="s">
        <v>136</v>
      </c>
      <c r="E151" s="95"/>
      <c r="F151" s="95"/>
    </row>
    <row r="152" spans="1:6" ht="30">
      <c r="A152" s="93" t="s">
        <v>134</v>
      </c>
      <c r="B152" s="93">
        <v>3</v>
      </c>
      <c r="C152" s="93" t="s">
        <v>19</v>
      </c>
      <c r="D152" s="93" t="s">
        <v>20</v>
      </c>
      <c r="E152" s="93"/>
      <c r="F152" s="93"/>
    </row>
    <row r="153" spans="1:6" ht="30">
      <c r="A153" s="95" t="s">
        <v>134</v>
      </c>
      <c r="B153" s="95">
        <v>3</v>
      </c>
      <c r="C153" s="95" t="s">
        <v>15</v>
      </c>
      <c r="D153" s="95" t="s">
        <v>124</v>
      </c>
      <c r="E153" s="95"/>
      <c r="F153" s="95"/>
    </row>
    <row r="154" spans="1:6" ht="30">
      <c r="A154" s="93" t="s">
        <v>137</v>
      </c>
      <c r="B154" s="93">
        <v>3</v>
      </c>
      <c r="C154" s="93" t="s">
        <v>22</v>
      </c>
      <c r="D154" s="93" t="s">
        <v>23</v>
      </c>
      <c r="E154" s="93"/>
      <c r="F154" s="93"/>
    </row>
    <row r="155" spans="1:6" ht="30">
      <c r="A155" s="95" t="s">
        <v>137</v>
      </c>
      <c r="B155" s="95">
        <v>3</v>
      </c>
      <c r="C155" s="95" t="s">
        <v>19</v>
      </c>
      <c r="D155" s="95" t="s">
        <v>138</v>
      </c>
      <c r="E155" s="95"/>
      <c r="F155" s="95"/>
    </row>
    <row r="156" spans="1:6" ht="45">
      <c r="A156" s="93" t="s">
        <v>137</v>
      </c>
      <c r="B156" s="93">
        <v>3</v>
      </c>
      <c r="C156" s="93" t="s">
        <v>7</v>
      </c>
      <c r="D156" s="93" t="s">
        <v>139</v>
      </c>
      <c r="E156" s="93"/>
      <c r="F156" s="93"/>
    </row>
    <row r="157" spans="1:6" ht="30">
      <c r="A157" s="95" t="s">
        <v>137</v>
      </c>
      <c r="B157" s="95">
        <v>3</v>
      </c>
      <c r="C157" s="95" t="s">
        <v>15</v>
      </c>
      <c r="D157" s="95" t="s">
        <v>124</v>
      </c>
      <c r="E157" s="95"/>
      <c r="F157" s="95"/>
    </row>
    <row r="158" spans="1:6" ht="45">
      <c r="A158" s="93" t="s">
        <v>140</v>
      </c>
      <c r="B158" s="93">
        <v>3</v>
      </c>
      <c r="C158" s="93" t="s">
        <v>7</v>
      </c>
      <c r="D158" s="93" t="s">
        <v>51</v>
      </c>
      <c r="E158" s="93"/>
      <c r="F158" s="93"/>
    </row>
    <row r="159" spans="1:6">
      <c r="A159" s="95" t="s">
        <v>140</v>
      </c>
      <c r="B159" s="95">
        <v>3</v>
      </c>
      <c r="C159" s="95" t="s">
        <v>15</v>
      </c>
      <c r="D159" s="95" t="s">
        <v>124</v>
      </c>
      <c r="E159" s="95"/>
      <c r="F159" s="95"/>
    </row>
    <row r="160" spans="1:6">
      <c r="A160" s="93" t="s">
        <v>140</v>
      </c>
      <c r="B160" s="93">
        <v>3</v>
      </c>
      <c r="C160" s="93" t="s">
        <v>22</v>
      </c>
      <c r="D160" s="93" t="s">
        <v>133</v>
      </c>
      <c r="E160" s="93"/>
      <c r="F160" s="93"/>
    </row>
    <row r="161" spans="1:6">
      <c r="A161" s="95" t="s">
        <v>140</v>
      </c>
      <c r="B161" s="95">
        <v>3</v>
      </c>
      <c r="C161" s="95" t="s">
        <v>19</v>
      </c>
      <c r="D161" s="95" t="s">
        <v>20</v>
      </c>
      <c r="E161" s="95"/>
      <c r="F161" s="95"/>
    </row>
    <row r="162" spans="1:6" ht="45">
      <c r="A162" s="93" t="s">
        <v>141</v>
      </c>
      <c r="B162" s="93">
        <v>3</v>
      </c>
      <c r="C162" s="93" t="s">
        <v>7</v>
      </c>
      <c r="D162" s="93" t="s">
        <v>51</v>
      </c>
      <c r="E162" s="93"/>
      <c r="F162" s="93"/>
    </row>
    <row r="163" spans="1:6">
      <c r="A163" s="95" t="s">
        <v>141</v>
      </c>
      <c r="B163" s="95">
        <v>3</v>
      </c>
      <c r="C163" s="95" t="s">
        <v>15</v>
      </c>
      <c r="D163" s="95" t="s">
        <v>124</v>
      </c>
      <c r="E163" s="95"/>
      <c r="F163" s="95"/>
    </row>
    <row r="164" spans="1:6">
      <c r="A164" s="93" t="s">
        <v>142</v>
      </c>
      <c r="B164" s="93">
        <v>1</v>
      </c>
      <c r="C164" s="93" t="s">
        <v>22</v>
      </c>
      <c r="D164" s="93" t="s">
        <v>129</v>
      </c>
      <c r="E164" s="93"/>
      <c r="F164" s="93"/>
    </row>
    <row r="165" spans="1:6" ht="45">
      <c r="A165" s="95" t="s">
        <v>142</v>
      </c>
      <c r="B165" s="95">
        <v>1</v>
      </c>
      <c r="C165" s="95" t="s">
        <v>7</v>
      </c>
      <c r="D165" s="95" t="s">
        <v>32</v>
      </c>
      <c r="E165" s="95"/>
      <c r="F165" s="95"/>
    </row>
    <row r="166" spans="1:6">
      <c r="A166" s="93" t="s">
        <v>143</v>
      </c>
      <c r="B166" s="93">
        <v>2</v>
      </c>
      <c r="C166" s="93" t="s">
        <v>22</v>
      </c>
      <c r="D166" s="93" t="s">
        <v>129</v>
      </c>
      <c r="E166" s="93"/>
      <c r="F166" s="93"/>
    </row>
    <row r="167" spans="1:6" ht="45">
      <c r="A167" s="95" t="s">
        <v>143</v>
      </c>
      <c r="B167" s="95">
        <v>2</v>
      </c>
      <c r="C167" s="95" t="s">
        <v>7</v>
      </c>
      <c r="D167" s="95" t="s">
        <v>32</v>
      </c>
      <c r="E167" s="95"/>
      <c r="F167" s="95"/>
    </row>
    <row r="168" spans="1:6">
      <c r="A168" s="93" t="s">
        <v>144</v>
      </c>
      <c r="B168" s="93">
        <v>3</v>
      </c>
      <c r="C168" s="93" t="s">
        <v>22</v>
      </c>
      <c r="D168" s="93" t="s">
        <v>129</v>
      </c>
      <c r="E168" s="93"/>
      <c r="F168" s="93"/>
    </row>
    <row r="169" spans="1:6" ht="45">
      <c r="A169" s="95" t="s">
        <v>144</v>
      </c>
      <c r="B169" s="95">
        <v>3</v>
      </c>
      <c r="C169" s="95" t="s">
        <v>7</v>
      </c>
      <c r="D169" s="95" t="s">
        <v>32</v>
      </c>
      <c r="E169" s="95"/>
      <c r="F169" s="95"/>
    </row>
    <row r="170" spans="1:6">
      <c r="A170" s="93" t="s">
        <v>145</v>
      </c>
      <c r="B170" s="93">
        <v>1</v>
      </c>
      <c r="C170" s="93" t="s">
        <v>22</v>
      </c>
      <c r="D170" s="93" t="s">
        <v>129</v>
      </c>
      <c r="E170" s="93"/>
      <c r="F170" s="93"/>
    </row>
    <row r="171" spans="1:6" ht="45">
      <c r="A171" s="95" t="s">
        <v>145</v>
      </c>
      <c r="B171" s="95">
        <v>1</v>
      </c>
      <c r="C171" s="95" t="s">
        <v>7</v>
      </c>
      <c r="D171" s="95" t="s">
        <v>32</v>
      </c>
      <c r="E171" s="95"/>
      <c r="F171" s="95"/>
    </row>
    <row r="172" spans="1:6">
      <c r="A172" s="93" t="s">
        <v>146</v>
      </c>
      <c r="B172" s="93">
        <v>2</v>
      </c>
      <c r="C172" s="93" t="s">
        <v>22</v>
      </c>
      <c r="D172" s="93" t="s">
        <v>129</v>
      </c>
      <c r="E172" s="93"/>
      <c r="F172" s="93"/>
    </row>
    <row r="173" spans="1:6" ht="45">
      <c r="A173" s="95" t="s">
        <v>146</v>
      </c>
      <c r="B173" s="95">
        <v>2</v>
      </c>
      <c r="C173" s="95" t="s">
        <v>7</v>
      </c>
      <c r="D173" s="95" t="s">
        <v>32</v>
      </c>
      <c r="E173" s="95"/>
      <c r="F173" s="95"/>
    </row>
    <row r="174" spans="1:6">
      <c r="A174" s="93" t="s">
        <v>147</v>
      </c>
      <c r="B174" s="93">
        <v>3</v>
      </c>
      <c r="C174" s="93" t="s">
        <v>22</v>
      </c>
      <c r="D174" s="93" t="s">
        <v>129</v>
      </c>
      <c r="E174" s="93"/>
      <c r="F174" s="93"/>
    </row>
    <row r="175" spans="1:6" ht="45">
      <c r="A175" s="95" t="s">
        <v>147</v>
      </c>
      <c r="B175" s="95">
        <v>3</v>
      </c>
      <c r="C175" s="95" t="s">
        <v>7</v>
      </c>
      <c r="D175" s="95" t="s">
        <v>32</v>
      </c>
      <c r="E175" s="95"/>
      <c r="F175" s="95"/>
    </row>
    <row r="176" spans="1:6">
      <c r="A176" s="93" t="s">
        <v>148</v>
      </c>
      <c r="B176" s="93">
        <v>4</v>
      </c>
      <c r="C176" s="93" t="s">
        <v>22</v>
      </c>
      <c r="D176" s="93" t="s">
        <v>129</v>
      </c>
      <c r="E176" s="93"/>
      <c r="F176" s="93"/>
    </row>
    <row r="177" spans="1:6" ht="45">
      <c r="A177" s="95" t="s">
        <v>148</v>
      </c>
      <c r="B177" s="95">
        <v>4</v>
      </c>
      <c r="C177" s="95" t="s">
        <v>7</v>
      </c>
      <c r="D177" s="95" t="s">
        <v>32</v>
      </c>
      <c r="E177" s="95"/>
      <c r="F177" s="95"/>
    </row>
    <row r="178" spans="1:6" ht="30">
      <c r="A178" s="93" t="s">
        <v>149</v>
      </c>
      <c r="B178" s="93">
        <v>3</v>
      </c>
      <c r="C178" s="93" t="s">
        <v>150</v>
      </c>
      <c r="D178" s="93" t="s">
        <v>124</v>
      </c>
      <c r="E178" s="93"/>
      <c r="F178" s="93"/>
    </row>
    <row r="179" spans="1:6" ht="30">
      <c r="A179" s="95" t="s">
        <v>151</v>
      </c>
      <c r="B179" s="95">
        <v>3</v>
      </c>
      <c r="C179" s="95" t="s">
        <v>150</v>
      </c>
      <c r="D179" s="95" t="s">
        <v>124</v>
      </c>
      <c r="E179" s="95"/>
      <c r="F179" s="95"/>
    </row>
    <row r="180" spans="1:6" ht="30">
      <c r="A180" s="93" t="s">
        <v>152</v>
      </c>
      <c r="B180" s="93">
        <v>3</v>
      </c>
      <c r="C180" s="93" t="s">
        <v>150</v>
      </c>
      <c r="D180" s="93" t="s">
        <v>124</v>
      </c>
      <c r="E180" s="93"/>
      <c r="F180" s="93"/>
    </row>
    <row r="181" spans="1:6" ht="30">
      <c r="A181" s="95" t="s">
        <v>153</v>
      </c>
      <c r="B181" s="95">
        <v>3</v>
      </c>
      <c r="C181" s="95" t="s">
        <v>150</v>
      </c>
      <c r="D181" s="95" t="s">
        <v>124</v>
      </c>
      <c r="E181" s="95"/>
      <c r="F181" s="95"/>
    </row>
    <row r="182" spans="1:6" ht="30">
      <c r="A182" s="93" t="s">
        <v>154</v>
      </c>
      <c r="B182" s="93">
        <v>3</v>
      </c>
      <c r="C182" s="93" t="s">
        <v>150</v>
      </c>
      <c r="D182" s="93" t="s">
        <v>124</v>
      </c>
      <c r="E182" s="93"/>
      <c r="F182" s="93"/>
    </row>
    <row r="183" spans="1:6" ht="75" customHeight="1">
      <c r="A183" s="95" t="s">
        <v>155</v>
      </c>
      <c r="B183" s="95">
        <v>3</v>
      </c>
      <c r="C183" s="95" t="s">
        <v>150</v>
      </c>
      <c r="D183" s="95" t="s">
        <v>124</v>
      </c>
      <c r="E183" s="95"/>
      <c r="F183" s="95"/>
    </row>
    <row r="184" spans="1:6">
      <c r="A184" s="93" t="s">
        <v>156</v>
      </c>
      <c r="B184" s="93">
        <v>1</v>
      </c>
      <c r="C184" s="93" t="s">
        <v>150</v>
      </c>
      <c r="D184" s="93"/>
      <c r="E184" s="93"/>
      <c r="F184" s="93"/>
    </row>
    <row r="185" spans="1:6" ht="70.5" customHeight="1">
      <c r="A185" s="95" t="s">
        <v>157</v>
      </c>
      <c r="B185" s="95">
        <v>2</v>
      </c>
      <c r="C185" s="95" t="s">
        <v>150</v>
      </c>
      <c r="D185" s="95"/>
      <c r="E185" s="95"/>
      <c r="F185" s="95"/>
    </row>
    <row r="186" spans="1:6">
      <c r="A186" s="93" t="s">
        <v>158</v>
      </c>
      <c r="B186" s="93">
        <v>3</v>
      </c>
      <c r="C186" s="93" t="s">
        <v>150</v>
      </c>
      <c r="D186" s="93"/>
      <c r="E186" s="93"/>
      <c r="F186" s="93"/>
    </row>
    <row r="187" spans="1:6">
      <c r="A187" s="95" t="s">
        <v>159</v>
      </c>
      <c r="B187" s="95">
        <v>1</v>
      </c>
      <c r="C187" s="95" t="s">
        <v>150</v>
      </c>
      <c r="D187" s="95" t="s">
        <v>124</v>
      </c>
      <c r="E187" s="95"/>
      <c r="F187" s="95"/>
    </row>
    <row r="188" spans="1:6">
      <c r="A188" s="93" t="s">
        <v>160</v>
      </c>
      <c r="B188" s="93">
        <v>2</v>
      </c>
      <c r="C188" s="93" t="s">
        <v>150</v>
      </c>
      <c r="D188" s="93" t="s">
        <v>124</v>
      </c>
      <c r="E188" s="93"/>
      <c r="F188" s="93"/>
    </row>
    <row r="189" spans="1:6">
      <c r="A189" s="95" t="s">
        <v>161</v>
      </c>
      <c r="B189" s="95">
        <v>3</v>
      </c>
      <c r="C189" s="95" t="s">
        <v>150</v>
      </c>
      <c r="D189" s="95" t="s">
        <v>124</v>
      </c>
      <c r="E189" s="95"/>
      <c r="F189" s="95"/>
    </row>
    <row r="190" spans="1:6">
      <c r="A190" s="93" t="s">
        <v>162</v>
      </c>
      <c r="B190" s="93">
        <v>4</v>
      </c>
      <c r="C190" s="93" t="s">
        <v>150</v>
      </c>
      <c r="D190" s="93" t="s">
        <v>124</v>
      </c>
      <c r="E190" s="93"/>
      <c r="F190" s="93"/>
    </row>
    <row r="191" spans="1:6">
      <c r="A191" s="95" t="s">
        <v>163</v>
      </c>
      <c r="B191" s="95">
        <v>4</v>
      </c>
      <c r="C191" s="95" t="s">
        <v>164</v>
      </c>
      <c r="D191" s="95"/>
      <c r="E191" s="95"/>
      <c r="F191" s="95"/>
    </row>
    <row r="192" spans="1:6" ht="45">
      <c r="A192" s="93" t="s">
        <v>165</v>
      </c>
      <c r="B192" s="93">
        <v>4</v>
      </c>
      <c r="C192" s="93" t="s">
        <v>7</v>
      </c>
      <c r="D192" s="93" t="s">
        <v>51</v>
      </c>
      <c r="E192" s="93"/>
      <c r="F192" s="93"/>
    </row>
    <row r="193" spans="1:6" ht="60">
      <c r="A193" s="95" t="s">
        <v>165</v>
      </c>
      <c r="B193" s="95">
        <v>4</v>
      </c>
      <c r="C193" s="95" t="s">
        <v>47</v>
      </c>
      <c r="D193" s="95" t="s">
        <v>48</v>
      </c>
      <c r="E193" s="95"/>
      <c r="F193" s="95"/>
    </row>
    <row r="194" spans="1:6" ht="45">
      <c r="A194" s="93" t="s">
        <v>165</v>
      </c>
      <c r="B194" s="93">
        <v>4</v>
      </c>
      <c r="C194" s="93" t="s">
        <v>55</v>
      </c>
      <c r="D194" s="93" t="s">
        <v>54</v>
      </c>
      <c r="E194" s="93"/>
      <c r="F194" s="93"/>
    </row>
    <row r="195" spans="1:6" ht="60">
      <c r="A195" s="95" t="s">
        <v>165</v>
      </c>
      <c r="B195" s="95">
        <v>4</v>
      </c>
      <c r="C195" s="95" t="s">
        <v>103</v>
      </c>
      <c r="D195" s="95" t="s">
        <v>48</v>
      </c>
      <c r="E195" s="95"/>
      <c r="F195" s="95"/>
    </row>
    <row r="196" spans="1:6" ht="30">
      <c r="A196" s="93" t="s">
        <v>166</v>
      </c>
      <c r="B196" s="93">
        <v>4</v>
      </c>
      <c r="C196" s="93" t="s">
        <v>53</v>
      </c>
      <c r="D196" s="93" t="s">
        <v>54</v>
      </c>
      <c r="E196" s="93"/>
      <c r="F196" s="93"/>
    </row>
    <row r="197" spans="1:6" ht="45">
      <c r="A197" s="95" t="s">
        <v>166</v>
      </c>
      <c r="B197" s="95">
        <v>4</v>
      </c>
      <c r="C197" s="95" t="s">
        <v>7</v>
      </c>
      <c r="D197" s="95" t="s">
        <v>51</v>
      </c>
      <c r="E197" s="95"/>
      <c r="F197" s="95"/>
    </row>
    <row r="198" spans="1:6" ht="30">
      <c r="A198" s="93" t="s">
        <v>166</v>
      </c>
      <c r="B198" s="93">
        <v>4</v>
      </c>
      <c r="C198" s="93" t="s">
        <v>55</v>
      </c>
      <c r="D198" s="93" t="s">
        <v>54</v>
      </c>
      <c r="E198" s="93"/>
      <c r="F198" s="93"/>
    </row>
    <row r="199" spans="1:6" ht="60">
      <c r="A199" s="95" t="s">
        <v>166</v>
      </c>
      <c r="B199" s="95">
        <v>4</v>
      </c>
      <c r="C199" s="95" t="s">
        <v>47</v>
      </c>
      <c r="D199" s="95" t="s">
        <v>48</v>
      </c>
      <c r="E199" s="95"/>
      <c r="F199" s="95"/>
    </row>
    <row r="200" spans="1:6" ht="30">
      <c r="A200" s="93" t="s">
        <v>167</v>
      </c>
      <c r="B200" s="93">
        <v>4</v>
      </c>
      <c r="C200" s="93" t="s">
        <v>55</v>
      </c>
      <c r="D200" s="93" t="s">
        <v>54</v>
      </c>
      <c r="E200" s="93"/>
      <c r="F200" s="93"/>
    </row>
    <row r="201" spans="1:6" ht="45">
      <c r="A201" s="95" t="s">
        <v>167</v>
      </c>
      <c r="B201" s="95">
        <v>4</v>
      </c>
      <c r="C201" s="95" t="s">
        <v>7</v>
      </c>
      <c r="D201" s="95" t="s">
        <v>51</v>
      </c>
      <c r="E201" s="95"/>
      <c r="F201" s="95"/>
    </row>
    <row r="202" spans="1:6" ht="30">
      <c r="A202" s="93" t="s">
        <v>167</v>
      </c>
      <c r="B202" s="93">
        <v>4</v>
      </c>
      <c r="C202" s="93" t="s">
        <v>53</v>
      </c>
      <c r="D202" s="93" t="s">
        <v>54</v>
      </c>
      <c r="E202" s="93"/>
      <c r="F202" s="93"/>
    </row>
    <row r="203" spans="1:6" ht="30">
      <c r="A203" s="95" t="s">
        <v>167</v>
      </c>
      <c r="B203" s="95">
        <v>4</v>
      </c>
      <c r="C203" s="95" t="s">
        <v>15</v>
      </c>
      <c r="D203" s="95" t="s">
        <v>105</v>
      </c>
      <c r="E203" s="95"/>
      <c r="F203" s="95"/>
    </row>
    <row r="204" spans="1:6" ht="60">
      <c r="A204" s="93" t="s">
        <v>167</v>
      </c>
      <c r="B204" s="93">
        <v>4</v>
      </c>
      <c r="C204" s="93" t="s">
        <v>47</v>
      </c>
      <c r="D204" s="93" t="s">
        <v>106</v>
      </c>
      <c r="E204" s="93"/>
      <c r="F204" s="93"/>
    </row>
    <row r="205" spans="1:6" ht="45">
      <c r="A205" s="95" t="s">
        <v>168</v>
      </c>
      <c r="B205" s="95">
        <v>4</v>
      </c>
      <c r="C205" s="95" t="s">
        <v>55</v>
      </c>
      <c r="D205" s="95" t="s">
        <v>54</v>
      </c>
      <c r="E205" s="95"/>
      <c r="F205" s="95"/>
    </row>
    <row r="206" spans="1:6" ht="45">
      <c r="A206" s="93" t="s">
        <v>168</v>
      </c>
      <c r="B206" s="93">
        <v>4</v>
      </c>
      <c r="C206" s="93" t="s">
        <v>53</v>
      </c>
      <c r="D206" s="93" t="s">
        <v>54</v>
      </c>
      <c r="E206" s="93"/>
      <c r="F206" s="93"/>
    </row>
    <row r="207" spans="1:6" ht="45">
      <c r="A207" s="95" t="s">
        <v>168</v>
      </c>
      <c r="B207" s="95">
        <v>4</v>
      </c>
      <c r="C207" s="95" t="s">
        <v>7</v>
      </c>
      <c r="D207" s="95" t="s">
        <v>51</v>
      </c>
      <c r="E207" s="95"/>
      <c r="F207" s="95"/>
    </row>
    <row r="208" spans="1:6" ht="45">
      <c r="A208" s="93" t="s">
        <v>168</v>
      </c>
      <c r="B208" s="93">
        <v>4</v>
      </c>
      <c r="C208" s="93" t="s">
        <v>15</v>
      </c>
      <c r="D208" s="93" t="s">
        <v>105</v>
      </c>
      <c r="E208" s="93"/>
      <c r="F208" s="93"/>
    </row>
    <row r="209" spans="1:6" ht="30">
      <c r="A209" s="95" t="s">
        <v>169</v>
      </c>
      <c r="B209" s="95">
        <v>4</v>
      </c>
      <c r="C209" s="95" t="s">
        <v>47</v>
      </c>
      <c r="D209" s="95" t="s">
        <v>170</v>
      </c>
      <c r="E209" s="95"/>
      <c r="F209" s="95"/>
    </row>
    <row r="210" spans="1:6" ht="30">
      <c r="A210" s="93" t="s">
        <v>169</v>
      </c>
      <c r="B210" s="93">
        <v>4</v>
      </c>
      <c r="C210" s="93" t="s">
        <v>55</v>
      </c>
      <c r="D210" s="93" t="s">
        <v>54</v>
      </c>
      <c r="E210" s="93"/>
      <c r="F210" s="93"/>
    </row>
    <row r="211" spans="1:6" ht="45">
      <c r="A211" s="95" t="s">
        <v>171</v>
      </c>
      <c r="B211" s="95">
        <v>1</v>
      </c>
      <c r="C211" s="95" t="s">
        <v>7</v>
      </c>
      <c r="D211" s="95" t="s">
        <v>32</v>
      </c>
      <c r="E211" s="95"/>
      <c r="F211" s="95"/>
    </row>
    <row r="212" spans="1:6">
      <c r="A212" s="93" t="s">
        <v>171</v>
      </c>
      <c r="B212" s="93">
        <v>1</v>
      </c>
      <c r="C212" s="93" t="s">
        <v>53</v>
      </c>
      <c r="D212" s="93" t="s">
        <v>54</v>
      </c>
      <c r="E212" s="93"/>
      <c r="F212" s="93"/>
    </row>
    <row r="213" spans="1:6" ht="45">
      <c r="A213" s="95" t="s">
        <v>172</v>
      </c>
      <c r="B213" s="95">
        <v>2</v>
      </c>
      <c r="C213" s="95" t="s">
        <v>7</v>
      </c>
      <c r="D213" s="95" t="s">
        <v>32</v>
      </c>
      <c r="E213" s="95"/>
      <c r="F213" s="95"/>
    </row>
    <row r="214" spans="1:6">
      <c r="A214" s="93" t="s">
        <v>172</v>
      </c>
      <c r="B214" s="93">
        <v>2</v>
      </c>
      <c r="C214" s="93" t="s">
        <v>53</v>
      </c>
      <c r="D214" s="93" t="s">
        <v>54</v>
      </c>
      <c r="E214" s="93"/>
      <c r="F214" s="93"/>
    </row>
    <row r="215" spans="1:6" ht="45">
      <c r="A215" s="95" t="s">
        <v>173</v>
      </c>
      <c r="B215" s="95">
        <v>3</v>
      </c>
      <c r="C215" s="95" t="s">
        <v>7</v>
      </c>
      <c r="D215" s="95" t="s">
        <v>32</v>
      </c>
      <c r="E215" s="95"/>
      <c r="F215" s="95"/>
    </row>
    <row r="216" spans="1:6">
      <c r="A216" s="93" t="s">
        <v>173</v>
      </c>
      <c r="B216" s="93">
        <v>3</v>
      </c>
      <c r="C216" s="93" t="s">
        <v>53</v>
      </c>
      <c r="D216" s="93" t="s">
        <v>54</v>
      </c>
      <c r="E216" s="93"/>
      <c r="F216" s="93"/>
    </row>
    <row r="217" spans="1:6" ht="45">
      <c r="A217" s="95" t="s">
        <v>174</v>
      </c>
      <c r="B217" s="95">
        <v>1</v>
      </c>
      <c r="C217" s="95" t="s">
        <v>7</v>
      </c>
      <c r="D217" s="95" t="s">
        <v>32</v>
      </c>
      <c r="E217" s="95"/>
      <c r="F217" s="95"/>
    </row>
    <row r="218" spans="1:6">
      <c r="A218" s="93" t="s">
        <v>174</v>
      </c>
      <c r="B218" s="93">
        <v>1</v>
      </c>
      <c r="C218" s="93" t="s">
        <v>64</v>
      </c>
      <c r="D218" s="93" t="s">
        <v>54</v>
      </c>
      <c r="E218" s="93"/>
      <c r="F218" s="93"/>
    </row>
    <row r="219" spans="1:6" ht="45">
      <c r="A219" s="95" t="s">
        <v>175</v>
      </c>
      <c r="B219" s="95">
        <v>2</v>
      </c>
      <c r="C219" s="95" t="s">
        <v>7</v>
      </c>
      <c r="D219" s="95" t="s">
        <v>32</v>
      </c>
      <c r="E219" s="95"/>
      <c r="F219" s="95"/>
    </row>
    <row r="220" spans="1:6">
      <c r="A220" s="93" t="s">
        <v>175</v>
      </c>
      <c r="B220" s="93">
        <v>2</v>
      </c>
      <c r="C220" s="93" t="s">
        <v>64</v>
      </c>
      <c r="D220" s="93" t="s">
        <v>54</v>
      </c>
      <c r="E220" s="93"/>
      <c r="F220" s="93"/>
    </row>
    <row r="221" spans="1:6" ht="45">
      <c r="A221" s="95" t="s">
        <v>176</v>
      </c>
      <c r="B221" s="95">
        <v>3</v>
      </c>
      <c r="C221" s="95" t="s">
        <v>7</v>
      </c>
      <c r="D221" s="95" t="s">
        <v>32</v>
      </c>
      <c r="E221" s="95"/>
      <c r="F221" s="95"/>
    </row>
    <row r="222" spans="1:6">
      <c r="A222" s="93" t="s">
        <v>176</v>
      </c>
      <c r="B222" s="93">
        <v>3</v>
      </c>
      <c r="C222" s="93" t="s">
        <v>64</v>
      </c>
      <c r="D222" s="93" t="s">
        <v>54</v>
      </c>
      <c r="E222" s="93"/>
      <c r="F222" s="93"/>
    </row>
    <row r="223" spans="1:6" ht="45">
      <c r="A223" s="95" t="s">
        <v>177</v>
      </c>
      <c r="B223" s="95">
        <v>4</v>
      </c>
      <c r="C223" s="95" t="s">
        <v>7</v>
      </c>
      <c r="D223" s="95" t="s">
        <v>32</v>
      </c>
      <c r="E223" s="95"/>
      <c r="F223" s="95"/>
    </row>
    <row r="224" spans="1:6" ht="45">
      <c r="A224" s="93" t="s">
        <v>178</v>
      </c>
      <c r="B224" s="93">
        <v>1</v>
      </c>
      <c r="C224" s="93" t="s">
        <v>7</v>
      </c>
      <c r="D224" s="93" t="s">
        <v>51</v>
      </c>
      <c r="E224" s="93"/>
      <c r="F224" s="93"/>
    </row>
    <row r="225" spans="1:6" ht="30">
      <c r="A225" s="95" t="s">
        <v>178</v>
      </c>
      <c r="B225" s="95">
        <v>1</v>
      </c>
      <c r="C225" s="95" t="s">
        <v>19</v>
      </c>
      <c r="D225" s="95" t="s">
        <v>179</v>
      </c>
      <c r="E225" s="95"/>
      <c r="F225" s="95"/>
    </row>
    <row r="226" spans="1:6" ht="30">
      <c r="A226" s="93" t="s">
        <v>180</v>
      </c>
      <c r="B226" s="93">
        <v>3</v>
      </c>
      <c r="C226" s="93" t="s">
        <v>53</v>
      </c>
      <c r="D226" s="93" t="s">
        <v>54</v>
      </c>
      <c r="E226" s="93"/>
      <c r="F226" s="93"/>
    </row>
    <row r="227" spans="1:6" ht="45">
      <c r="A227" s="95" t="s">
        <v>180</v>
      </c>
      <c r="B227" s="95">
        <v>3</v>
      </c>
      <c r="C227" s="95" t="s">
        <v>7</v>
      </c>
      <c r="D227" s="95" t="s">
        <v>51</v>
      </c>
      <c r="E227" s="95"/>
      <c r="F227" s="95"/>
    </row>
    <row r="228" spans="1:6" ht="30">
      <c r="A228" s="93" t="s">
        <v>180</v>
      </c>
      <c r="B228" s="93">
        <v>3</v>
      </c>
      <c r="C228" s="93" t="s">
        <v>55</v>
      </c>
      <c r="D228" s="93" t="s">
        <v>54</v>
      </c>
      <c r="E228" s="93"/>
      <c r="F228" s="93"/>
    </row>
    <row r="229" spans="1:6" ht="30">
      <c r="A229" s="95" t="s">
        <v>180</v>
      </c>
      <c r="B229" s="95">
        <v>3</v>
      </c>
      <c r="C229" s="95" t="s">
        <v>19</v>
      </c>
      <c r="D229" s="95" t="s">
        <v>181</v>
      </c>
      <c r="E229" s="95"/>
      <c r="F229" s="95"/>
    </row>
    <row r="230" spans="1:6" ht="30">
      <c r="A230" s="93" t="s">
        <v>182</v>
      </c>
      <c r="B230" s="93">
        <v>3</v>
      </c>
      <c r="C230" s="93" t="s">
        <v>53</v>
      </c>
      <c r="D230" s="93" t="s">
        <v>54</v>
      </c>
      <c r="E230" s="93"/>
      <c r="F230" s="93"/>
    </row>
    <row r="231" spans="1:6" ht="45">
      <c r="A231" s="95" t="s">
        <v>182</v>
      </c>
      <c r="B231" s="95">
        <v>3</v>
      </c>
      <c r="C231" s="95" t="s">
        <v>7</v>
      </c>
      <c r="D231" s="95" t="s">
        <v>51</v>
      </c>
      <c r="E231" s="95"/>
      <c r="F231" s="95"/>
    </row>
    <row r="232" spans="1:6" ht="30">
      <c r="A232" s="93" t="s">
        <v>182</v>
      </c>
      <c r="B232" s="93">
        <v>3</v>
      </c>
      <c r="C232" s="93" t="s">
        <v>22</v>
      </c>
      <c r="D232" s="93" t="s">
        <v>183</v>
      </c>
      <c r="E232" s="93"/>
      <c r="F232" s="93"/>
    </row>
    <row r="233" spans="1:6" ht="30">
      <c r="A233" s="95" t="s">
        <v>182</v>
      </c>
      <c r="B233" s="95">
        <v>3</v>
      </c>
      <c r="C233" s="95" t="s">
        <v>19</v>
      </c>
      <c r="D233" s="95" t="s">
        <v>184</v>
      </c>
      <c r="E233" s="95"/>
      <c r="F233" s="95"/>
    </row>
    <row r="234" spans="1:6">
      <c r="A234" s="93" t="s">
        <v>185</v>
      </c>
      <c r="B234" s="93">
        <v>3</v>
      </c>
      <c r="C234" s="93" t="s">
        <v>53</v>
      </c>
      <c r="D234" s="93" t="s">
        <v>54</v>
      </c>
      <c r="E234" s="93"/>
      <c r="F234" s="93"/>
    </row>
    <row r="235" spans="1:6" ht="45">
      <c r="A235" s="95" t="s">
        <v>185</v>
      </c>
      <c r="B235" s="95">
        <v>3</v>
      </c>
      <c r="C235" s="95" t="s">
        <v>7</v>
      </c>
      <c r="D235" s="95" t="s">
        <v>51</v>
      </c>
      <c r="E235" s="95"/>
      <c r="F235" s="95"/>
    </row>
    <row r="236" spans="1:6">
      <c r="A236" s="93" t="s">
        <v>185</v>
      </c>
      <c r="B236" s="93">
        <v>3</v>
      </c>
      <c r="C236" s="93" t="s">
        <v>22</v>
      </c>
      <c r="D236" s="93" t="s">
        <v>179</v>
      </c>
      <c r="E236" s="93"/>
      <c r="F236" s="93"/>
    </row>
    <row r="237" spans="1:6">
      <c r="A237" s="95" t="s">
        <v>185</v>
      </c>
      <c r="B237" s="95">
        <v>3</v>
      </c>
      <c r="C237" s="95" t="s">
        <v>19</v>
      </c>
      <c r="D237" s="95" t="s">
        <v>184</v>
      </c>
      <c r="E237" s="95"/>
      <c r="F237" s="95"/>
    </row>
    <row r="238" spans="1:6" ht="45">
      <c r="A238" s="93" t="s">
        <v>186</v>
      </c>
      <c r="B238" s="93">
        <v>3</v>
      </c>
      <c r="C238" s="93" t="s">
        <v>7</v>
      </c>
      <c r="D238" s="93" t="s">
        <v>51</v>
      </c>
      <c r="E238" s="93"/>
      <c r="F238" s="93"/>
    </row>
    <row r="239" spans="1:6" ht="30">
      <c r="A239" s="95" t="s">
        <v>186</v>
      </c>
      <c r="B239" s="95">
        <v>3</v>
      </c>
      <c r="C239" s="95" t="s">
        <v>22</v>
      </c>
      <c r="D239" s="95" t="s">
        <v>183</v>
      </c>
      <c r="E239" s="95"/>
      <c r="F239" s="95"/>
    </row>
    <row r="240" spans="1:6" ht="30">
      <c r="A240" s="93" t="s">
        <v>186</v>
      </c>
      <c r="B240" s="93">
        <v>3</v>
      </c>
      <c r="C240" s="93" t="s">
        <v>53</v>
      </c>
      <c r="D240" s="93" t="s">
        <v>54</v>
      </c>
      <c r="E240" s="93"/>
      <c r="F240" s="93"/>
    </row>
    <row r="241" spans="1:6" ht="30">
      <c r="A241" s="95" t="s">
        <v>186</v>
      </c>
      <c r="B241" s="95">
        <v>3</v>
      </c>
      <c r="C241" s="95" t="s">
        <v>19</v>
      </c>
      <c r="D241" s="95" t="s">
        <v>184</v>
      </c>
      <c r="E241" s="95"/>
      <c r="F241" s="95"/>
    </row>
    <row r="242" spans="1:6" ht="45">
      <c r="A242" s="93" t="s">
        <v>187</v>
      </c>
      <c r="B242" s="93">
        <v>3</v>
      </c>
      <c r="C242" s="93" t="s">
        <v>7</v>
      </c>
      <c r="D242" s="93" t="s">
        <v>51</v>
      </c>
      <c r="E242" s="93"/>
      <c r="F242" s="93"/>
    </row>
    <row r="243" spans="1:6" ht="30">
      <c r="A243" s="95" t="s">
        <v>187</v>
      </c>
      <c r="B243" s="95">
        <v>3</v>
      </c>
      <c r="C243" s="95" t="s">
        <v>53</v>
      </c>
      <c r="D243" s="95" t="s">
        <v>54</v>
      </c>
      <c r="E243" s="95"/>
      <c r="F243" s="95"/>
    </row>
    <row r="244" spans="1:6" ht="30">
      <c r="A244" s="93" t="s">
        <v>187</v>
      </c>
      <c r="B244" s="93">
        <v>3</v>
      </c>
      <c r="C244" s="93" t="s">
        <v>22</v>
      </c>
      <c r="D244" s="93" t="s">
        <v>183</v>
      </c>
      <c r="E244" s="93"/>
      <c r="F244" s="93"/>
    </row>
    <row r="245" spans="1:6" ht="30">
      <c r="A245" s="95" t="s">
        <v>187</v>
      </c>
      <c r="B245" s="95">
        <v>3</v>
      </c>
      <c r="C245" s="95" t="s">
        <v>19</v>
      </c>
      <c r="D245" s="95" t="s">
        <v>184</v>
      </c>
      <c r="E245" s="95"/>
      <c r="F245" s="95"/>
    </row>
    <row r="246" spans="1:6" ht="30">
      <c r="A246" s="93" t="s">
        <v>188</v>
      </c>
      <c r="B246" s="93">
        <v>3</v>
      </c>
      <c r="C246" s="93" t="s">
        <v>53</v>
      </c>
      <c r="D246" s="93" t="s">
        <v>54</v>
      </c>
      <c r="E246" s="93"/>
      <c r="F246" s="93"/>
    </row>
    <row r="247" spans="1:6" ht="45">
      <c r="A247" s="95" t="s">
        <v>188</v>
      </c>
      <c r="B247" s="95">
        <v>3</v>
      </c>
      <c r="C247" s="95" t="s">
        <v>7</v>
      </c>
      <c r="D247" s="95" t="s">
        <v>51</v>
      </c>
      <c r="E247" s="95"/>
      <c r="F247" s="95"/>
    </row>
    <row r="248" spans="1:6" ht="30">
      <c r="A248" s="93" t="s">
        <v>188</v>
      </c>
      <c r="B248" s="93">
        <v>3</v>
      </c>
      <c r="C248" s="93" t="s">
        <v>22</v>
      </c>
      <c r="D248" s="93" t="s">
        <v>183</v>
      </c>
      <c r="E248" s="93"/>
      <c r="F248" s="93"/>
    </row>
    <row r="249" spans="1:6" ht="30">
      <c r="A249" s="95" t="s">
        <v>188</v>
      </c>
      <c r="B249" s="95">
        <v>3</v>
      </c>
      <c r="C249" s="95" t="s">
        <v>19</v>
      </c>
      <c r="D249" s="95" t="s">
        <v>184</v>
      </c>
      <c r="E249" s="95"/>
      <c r="F249" s="95"/>
    </row>
    <row r="250" spans="1:6" ht="45">
      <c r="A250" s="93" t="s">
        <v>189</v>
      </c>
      <c r="B250" s="93">
        <v>3</v>
      </c>
      <c r="C250" s="93" t="s">
        <v>7</v>
      </c>
      <c r="D250" s="93" t="s">
        <v>51</v>
      </c>
      <c r="E250" s="93"/>
      <c r="F250" s="93"/>
    </row>
    <row r="251" spans="1:6" ht="30">
      <c r="A251" s="95" t="s">
        <v>189</v>
      </c>
      <c r="B251" s="95">
        <v>3</v>
      </c>
      <c r="C251" s="95" t="s">
        <v>22</v>
      </c>
      <c r="D251" s="95" t="s">
        <v>183</v>
      </c>
      <c r="E251" s="95"/>
      <c r="F251" s="95"/>
    </row>
    <row r="252" spans="1:6" ht="30">
      <c r="A252" s="93" t="s">
        <v>189</v>
      </c>
      <c r="B252" s="93">
        <v>3</v>
      </c>
      <c r="C252" s="93" t="s">
        <v>19</v>
      </c>
      <c r="D252" s="93" t="s">
        <v>184</v>
      </c>
      <c r="E252" s="93"/>
      <c r="F252" s="93"/>
    </row>
    <row r="253" spans="1:6">
      <c r="A253" s="95" t="s">
        <v>190</v>
      </c>
      <c r="B253" s="95">
        <v>3</v>
      </c>
      <c r="C253" s="95" t="s">
        <v>53</v>
      </c>
      <c r="D253" s="95" t="s">
        <v>54</v>
      </c>
      <c r="E253" s="95"/>
      <c r="F253" s="95"/>
    </row>
    <row r="254" spans="1:6" ht="45">
      <c r="A254" s="93" t="s">
        <v>190</v>
      </c>
      <c r="B254" s="93">
        <v>3</v>
      </c>
      <c r="C254" s="93" t="s">
        <v>7</v>
      </c>
      <c r="D254" s="93" t="s">
        <v>51</v>
      </c>
      <c r="E254" s="93"/>
      <c r="F254" s="93"/>
    </row>
    <row r="255" spans="1:6">
      <c r="A255" s="95" t="s">
        <v>190</v>
      </c>
      <c r="B255" s="95">
        <v>3</v>
      </c>
      <c r="C255" s="95" t="s">
        <v>22</v>
      </c>
      <c r="D255" s="95" t="s">
        <v>183</v>
      </c>
      <c r="E255" s="95"/>
      <c r="F255" s="95"/>
    </row>
    <row r="256" spans="1:6">
      <c r="A256" s="93" t="s">
        <v>190</v>
      </c>
      <c r="B256" s="93">
        <v>3</v>
      </c>
      <c r="C256" s="93" t="s">
        <v>19</v>
      </c>
      <c r="D256" s="93" t="s">
        <v>184</v>
      </c>
      <c r="E256" s="93"/>
      <c r="F256" s="93"/>
    </row>
    <row r="257" spans="1:6" ht="45">
      <c r="A257" s="95" t="s">
        <v>191</v>
      </c>
      <c r="B257" s="95">
        <v>1</v>
      </c>
      <c r="C257" s="95" t="s">
        <v>7</v>
      </c>
      <c r="D257" s="95" t="s">
        <v>32</v>
      </c>
      <c r="E257" s="95"/>
      <c r="F257" s="95"/>
    </row>
    <row r="258" spans="1:6">
      <c r="A258" s="93" t="s">
        <v>191</v>
      </c>
      <c r="B258" s="93">
        <v>1</v>
      </c>
      <c r="C258" s="93" t="s">
        <v>64</v>
      </c>
      <c r="D258" s="93" t="s">
        <v>54</v>
      </c>
      <c r="E258" s="93"/>
      <c r="F258" s="93"/>
    </row>
    <row r="259" spans="1:6">
      <c r="A259" s="95" t="s">
        <v>191</v>
      </c>
      <c r="B259" s="95">
        <v>1</v>
      </c>
      <c r="C259" s="95" t="s">
        <v>53</v>
      </c>
      <c r="D259" s="95" t="s">
        <v>54</v>
      </c>
      <c r="E259" s="95"/>
      <c r="F259" s="95"/>
    </row>
    <row r="260" spans="1:6" ht="45">
      <c r="A260" s="93" t="s">
        <v>192</v>
      </c>
      <c r="B260" s="93">
        <v>2</v>
      </c>
      <c r="C260" s="93" t="s">
        <v>7</v>
      </c>
      <c r="D260" s="93" t="s">
        <v>32</v>
      </c>
      <c r="E260" s="93"/>
      <c r="F260" s="93"/>
    </row>
    <row r="261" spans="1:6">
      <c r="A261" s="95" t="s">
        <v>192</v>
      </c>
      <c r="B261" s="95">
        <v>2</v>
      </c>
      <c r="C261" s="95" t="s">
        <v>64</v>
      </c>
      <c r="D261" s="95" t="s">
        <v>54</v>
      </c>
      <c r="E261" s="95"/>
      <c r="F261" s="95"/>
    </row>
    <row r="262" spans="1:6">
      <c r="A262" s="93" t="s">
        <v>192</v>
      </c>
      <c r="B262" s="93">
        <v>2</v>
      </c>
      <c r="C262" s="93" t="s">
        <v>53</v>
      </c>
      <c r="D262" s="93" t="s">
        <v>54</v>
      </c>
      <c r="E262" s="93"/>
      <c r="F262" s="93"/>
    </row>
    <row r="263" spans="1:6" ht="45">
      <c r="A263" s="95" t="s">
        <v>193</v>
      </c>
      <c r="B263" s="95">
        <v>3</v>
      </c>
      <c r="C263" s="95" t="s">
        <v>7</v>
      </c>
      <c r="D263" s="95" t="s">
        <v>32</v>
      </c>
      <c r="E263" s="95"/>
      <c r="F263" s="95"/>
    </row>
    <row r="264" spans="1:6">
      <c r="A264" s="93" t="s">
        <v>193</v>
      </c>
      <c r="B264" s="93">
        <v>3</v>
      </c>
      <c r="C264" s="93" t="s">
        <v>64</v>
      </c>
      <c r="D264" s="93" t="s">
        <v>54</v>
      </c>
      <c r="E264" s="93"/>
      <c r="F264" s="93"/>
    </row>
    <row r="265" spans="1:6">
      <c r="A265" s="95" t="s">
        <v>193</v>
      </c>
      <c r="B265" s="95">
        <v>3</v>
      </c>
      <c r="C265" s="95" t="s">
        <v>53</v>
      </c>
      <c r="D265" s="95" t="s">
        <v>54</v>
      </c>
      <c r="E265" s="95"/>
      <c r="F265" s="95"/>
    </row>
    <row r="266" spans="1:6" ht="45">
      <c r="A266" s="93" t="s">
        <v>194</v>
      </c>
      <c r="B266" s="93">
        <v>1</v>
      </c>
      <c r="C266" s="93" t="s">
        <v>7</v>
      </c>
      <c r="D266" s="93" t="s">
        <v>32</v>
      </c>
      <c r="E266" s="93"/>
      <c r="F266" s="93"/>
    </row>
    <row r="267" spans="1:6" ht="45">
      <c r="A267" s="95" t="s">
        <v>195</v>
      </c>
      <c r="B267" s="95">
        <v>2</v>
      </c>
      <c r="C267" s="95" t="s">
        <v>7</v>
      </c>
      <c r="D267" s="95" t="s">
        <v>32</v>
      </c>
      <c r="E267" s="95"/>
      <c r="F267" s="95"/>
    </row>
    <row r="268" spans="1:6" ht="56.25" customHeight="1">
      <c r="A268" s="93" t="s">
        <v>196</v>
      </c>
      <c r="B268" s="93">
        <v>3</v>
      </c>
      <c r="C268" s="93" t="s">
        <v>7</v>
      </c>
      <c r="D268" s="93" t="s">
        <v>32</v>
      </c>
      <c r="E268" s="93"/>
      <c r="F268" s="93"/>
    </row>
    <row r="269" spans="1:6" ht="56.25" customHeight="1">
      <c r="A269" s="95" t="s">
        <v>197</v>
      </c>
      <c r="B269" s="95">
        <v>4</v>
      </c>
      <c r="C269" s="95" t="s">
        <v>7</v>
      </c>
      <c r="D269" s="95" t="s">
        <v>32</v>
      </c>
      <c r="E269" s="95"/>
      <c r="F269" s="95"/>
    </row>
    <row r="270" spans="1:6" ht="45">
      <c r="A270" s="93" t="s">
        <v>198</v>
      </c>
      <c r="B270" s="93">
        <v>3</v>
      </c>
      <c r="C270" s="93" t="s">
        <v>7</v>
      </c>
      <c r="D270" s="93" t="s">
        <v>51</v>
      </c>
      <c r="E270" s="93"/>
      <c r="F270" s="93"/>
    </row>
    <row r="271" spans="1:6" ht="60">
      <c r="A271" s="95" t="s">
        <v>198</v>
      </c>
      <c r="B271" s="95">
        <v>3</v>
      </c>
      <c r="C271" s="95" t="s">
        <v>103</v>
      </c>
      <c r="D271" s="95" t="s">
        <v>48</v>
      </c>
      <c r="E271" s="95"/>
      <c r="F271" s="95"/>
    </row>
    <row r="272" spans="1:6" ht="45">
      <c r="A272" s="93" t="s">
        <v>199</v>
      </c>
      <c r="B272" s="93">
        <v>3</v>
      </c>
      <c r="C272" s="93" t="s">
        <v>7</v>
      </c>
      <c r="D272" s="93" t="s">
        <v>51</v>
      </c>
      <c r="E272" s="93"/>
      <c r="F272" s="93"/>
    </row>
    <row r="273" spans="1:6" ht="60">
      <c r="A273" s="95" t="s">
        <v>199</v>
      </c>
      <c r="B273" s="95">
        <v>3</v>
      </c>
      <c r="C273" s="95" t="s">
        <v>103</v>
      </c>
      <c r="D273" s="95" t="s">
        <v>48</v>
      </c>
      <c r="E273" s="95"/>
      <c r="F273" s="95"/>
    </row>
    <row r="274" spans="1:6" ht="45">
      <c r="A274" s="93" t="s">
        <v>200</v>
      </c>
      <c r="B274" s="93">
        <v>3</v>
      </c>
      <c r="C274" s="93" t="s">
        <v>201</v>
      </c>
      <c r="D274" s="93" t="s">
        <v>51</v>
      </c>
      <c r="E274" s="93"/>
      <c r="F274" s="93"/>
    </row>
    <row r="275" spans="1:6" ht="45">
      <c r="A275" s="95" t="s">
        <v>202</v>
      </c>
      <c r="B275" s="95">
        <v>3</v>
      </c>
      <c r="C275" s="95" t="s">
        <v>7</v>
      </c>
      <c r="D275" s="95" t="s">
        <v>51</v>
      </c>
      <c r="E275" s="95"/>
      <c r="F275" s="95"/>
    </row>
    <row r="276" spans="1:6" ht="45">
      <c r="A276" s="93" t="s">
        <v>203</v>
      </c>
      <c r="B276" s="93">
        <v>3</v>
      </c>
      <c r="C276" s="93" t="s">
        <v>7</v>
      </c>
      <c r="D276" s="93" t="s">
        <v>51</v>
      </c>
      <c r="E276" s="93"/>
      <c r="F276" s="93"/>
    </row>
    <row r="277" spans="1:6" ht="45">
      <c r="A277" s="95" t="s">
        <v>204</v>
      </c>
      <c r="B277" s="95">
        <v>1</v>
      </c>
      <c r="C277" s="95" t="s">
        <v>7</v>
      </c>
      <c r="D277" s="95" t="s">
        <v>32</v>
      </c>
      <c r="E277" s="95"/>
      <c r="F277" s="95"/>
    </row>
    <row r="278" spans="1:6" ht="45">
      <c r="A278" s="93" t="s">
        <v>205</v>
      </c>
      <c r="B278" s="93">
        <v>2</v>
      </c>
      <c r="C278" s="93" t="s">
        <v>7</v>
      </c>
      <c r="D278" s="93" t="s">
        <v>32</v>
      </c>
      <c r="E278" s="93"/>
      <c r="F278" s="93"/>
    </row>
    <row r="279" spans="1:6" ht="45">
      <c r="A279" s="95" t="s">
        <v>206</v>
      </c>
      <c r="B279" s="95">
        <v>3</v>
      </c>
      <c r="C279" s="95" t="s">
        <v>7</v>
      </c>
      <c r="D279" s="95" t="s">
        <v>32</v>
      </c>
      <c r="E279" s="95"/>
      <c r="F279" s="95"/>
    </row>
    <row r="280" spans="1:6" ht="45">
      <c r="A280" s="93" t="s">
        <v>207</v>
      </c>
      <c r="B280" s="93">
        <v>1</v>
      </c>
      <c r="C280" s="93" t="s">
        <v>7</v>
      </c>
      <c r="D280" s="93" t="s">
        <v>32</v>
      </c>
      <c r="E280" s="93"/>
      <c r="F280" s="93"/>
    </row>
    <row r="281" spans="1:6" ht="45">
      <c r="A281" s="95" t="s">
        <v>208</v>
      </c>
      <c r="B281" s="95">
        <v>2</v>
      </c>
      <c r="C281" s="95" t="s">
        <v>7</v>
      </c>
      <c r="D281" s="95" t="s">
        <v>32</v>
      </c>
      <c r="E281" s="95"/>
      <c r="F281" s="95"/>
    </row>
    <row r="282" spans="1:6" ht="45">
      <c r="A282" s="93" t="s">
        <v>209</v>
      </c>
      <c r="B282" s="93">
        <v>3</v>
      </c>
      <c r="C282" s="93" t="s">
        <v>7</v>
      </c>
      <c r="D282" s="93" t="s">
        <v>32</v>
      </c>
      <c r="E282" s="93"/>
      <c r="F282" s="93"/>
    </row>
    <row r="283" spans="1:6" ht="45">
      <c r="A283" s="95" t="s">
        <v>210</v>
      </c>
      <c r="B283" s="95">
        <v>4</v>
      </c>
      <c r="C283" s="95" t="s">
        <v>7</v>
      </c>
      <c r="D283" s="95" t="s">
        <v>32</v>
      </c>
      <c r="E283" s="95"/>
      <c r="F283" s="95"/>
    </row>
    <row r="284" spans="1:6" ht="45">
      <c r="A284" s="93" t="s">
        <v>211</v>
      </c>
      <c r="B284" s="93">
        <v>3</v>
      </c>
      <c r="C284" s="93" t="s">
        <v>7</v>
      </c>
      <c r="D284" s="93" t="s">
        <v>51</v>
      </c>
      <c r="E284" s="93"/>
      <c r="F284" s="93"/>
    </row>
    <row r="285" spans="1:6" ht="60">
      <c r="A285" s="95" t="s">
        <v>211</v>
      </c>
      <c r="B285" s="95">
        <v>3</v>
      </c>
      <c r="C285" s="95" t="s">
        <v>69</v>
      </c>
      <c r="D285" s="95" t="s">
        <v>70</v>
      </c>
      <c r="E285" s="95"/>
      <c r="F285" s="95"/>
    </row>
    <row r="286" spans="1:6">
      <c r="A286" s="93" t="s">
        <v>211</v>
      </c>
      <c r="B286" s="93">
        <v>3</v>
      </c>
      <c r="C286" s="93" t="s">
        <v>22</v>
      </c>
      <c r="D286" s="93" t="s">
        <v>212</v>
      </c>
      <c r="E286" s="93"/>
      <c r="F286" s="93"/>
    </row>
    <row r="287" spans="1:6" ht="45">
      <c r="A287" s="95" t="s">
        <v>213</v>
      </c>
      <c r="B287" s="95">
        <v>3</v>
      </c>
      <c r="C287" s="95" t="s">
        <v>7</v>
      </c>
      <c r="D287" s="95" t="s">
        <v>51</v>
      </c>
      <c r="E287" s="95"/>
      <c r="F287" s="95"/>
    </row>
    <row r="288" spans="1:6" ht="30">
      <c r="A288" s="93" t="s">
        <v>213</v>
      </c>
      <c r="B288" s="93">
        <v>3</v>
      </c>
      <c r="C288" s="93" t="s">
        <v>22</v>
      </c>
      <c r="D288" s="93" t="s">
        <v>212</v>
      </c>
      <c r="E288" s="93"/>
      <c r="F288" s="93"/>
    </row>
    <row r="289" spans="1:6" ht="45">
      <c r="A289" s="95" t="s">
        <v>214</v>
      </c>
      <c r="B289" s="95">
        <v>3</v>
      </c>
      <c r="C289" s="95" t="s">
        <v>7</v>
      </c>
      <c r="D289" s="95" t="s">
        <v>51</v>
      </c>
      <c r="E289" s="95"/>
      <c r="F289" s="95"/>
    </row>
    <row r="290" spans="1:6" ht="30">
      <c r="A290" s="93" t="s">
        <v>214</v>
      </c>
      <c r="B290" s="93">
        <v>3</v>
      </c>
      <c r="C290" s="93" t="s">
        <v>19</v>
      </c>
      <c r="D290" s="93" t="s">
        <v>215</v>
      </c>
      <c r="E290" s="93"/>
      <c r="F290" s="93"/>
    </row>
    <row r="291" spans="1:6" ht="45">
      <c r="A291" s="95" t="s">
        <v>216</v>
      </c>
      <c r="B291" s="95">
        <v>2</v>
      </c>
      <c r="C291" s="95" t="s">
        <v>7</v>
      </c>
      <c r="D291" s="95" t="s">
        <v>51</v>
      </c>
      <c r="E291" s="95"/>
      <c r="F291" s="95"/>
    </row>
    <row r="292" spans="1:6" ht="30">
      <c r="A292" s="93" t="s">
        <v>216</v>
      </c>
      <c r="B292" s="93">
        <v>2</v>
      </c>
      <c r="C292" s="93" t="s">
        <v>19</v>
      </c>
      <c r="D292" s="93" t="s">
        <v>217</v>
      </c>
      <c r="E292" s="93"/>
      <c r="F292" s="93"/>
    </row>
    <row r="293" spans="1:6" ht="45">
      <c r="A293" s="95" t="s">
        <v>218</v>
      </c>
      <c r="B293" s="95">
        <v>3</v>
      </c>
      <c r="C293" s="95" t="s">
        <v>7</v>
      </c>
      <c r="D293" s="95" t="s">
        <v>51</v>
      </c>
      <c r="E293" s="95"/>
      <c r="F293" s="95"/>
    </row>
    <row r="294" spans="1:6" ht="30">
      <c r="A294" s="93" t="s">
        <v>218</v>
      </c>
      <c r="B294" s="93">
        <v>3</v>
      </c>
      <c r="C294" s="93" t="s">
        <v>19</v>
      </c>
      <c r="D294" s="93" t="s">
        <v>219</v>
      </c>
      <c r="E294" s="93"/>
      <c r="F294" s="93"/>
    </row>
    <row r="295" spans="1:6" ht="45">
      <c r="A295" s="95" t="s">
        <v>220</v>
      </c>
      <c r="B295" s="95">
        <v>3</v>
      </c>
      <c r="C295" s="95" t="s">
        <v>7</v>
      </c>
      <c r="D295" s="95" t="s">
        <v>51</v>
      </c>
      <c r="E295" s="95"/>
      <c r="F295" s="95"/>
    </row>
    <row r="296" spans="1:6" ht="60">
      <c r="A296" s="93" t="s">
        <v>220</v>
      </c>
      <c r="B296" s="93">
        <v>3</v>
      </c>
      <c r="C296" s="93" t="s">
        <v>69</v>
      </c>
      <c r="D296" s="93" t="s">
        <v>70</v>
      </c>
      <c r="E296" s="93"/>
      <c r="F296" s="93"/>
    </row>
    <row r="297" spans="1:6" ht="60">
      <c r="A297" s="95" t="s">
        <v>220</v>
      </c>
      <c r="B297" s="95">
        <v>3</v>
      </c>
      <c r="C297" s="95" t="s">
        <v>103</v>
      </c>
      <c r="D297" s="95" t="s">
        <v>48</v>
      </c>
      <c r="E297" s="95"/>
      <c r="F297" s="95"/>
    </row>
    <row r="298" spans="1:6" ht="30">
      <c r="A298" s="93" t="s">
        <v>220</v>
      </c>
      <c r="B298" s="93">
        <v>3</v>
      </c>
      <c r="C298" s="93" t="s">
        <v>22</v>
      </c>
      <c r="D298" s="93" t="s">
        <v>221</v>
      </c>
      <c r="E298" s="93"/>
      <c r="F298" s="93"/>
    </row>
    <row r="299" spans="1:6" ht="45">
      <c r="A299" s="95" t="s">
        <v>222</v>
      </c>
      <c r="B299" s="95">
        <v>1</v>
      </c>
      <c r="C299" s="95" t="s">
        <v>7</v>
      </c>
      <c r="D299" s="95" t="s">
        <v>51</v>
      </c>
      <c r="E299" s="95"/>
      <c r="F299" s="95"/>
    </row>
    <row r="300" spans="1:6">
      <c r="A300" s="93" t="s">
        <v>222</v>
      </c>
      <c r="B300" s="93">
        <v>1</v>
      </c>
      <c r="C300" s="93" t="s">
        <v>19</v>
      </c>
      <c r="D300" s="93" t="s">
        <v>212</v>
      </c>
      <c r="E300" s="93"/>
      <c r="F300" s="93"/>
    </row>
    <row r="301" spans="1:6" ht="45">
      <c r="A301" s="95" t="s">
        <v>223</v>
      </c>
      <c r="B301" s="95">
        <v>2</v>
      </c>
      <c r="C301" s="95" t="s">
        <v>7</v>
      </c>
      <c r="D301" s="95" t="s">
        <v>51</v>
      </c>
      <c r="E301" s="95"/>
      <c r="F301" s="95"/>
    </row>
    <row r="302" spans="1:6" ht="30">
      <c r="A302" s="93" t="s">
        <v>223</v>
      </c>
      <c r="B302" s="93">
        <v>2</v>
      </c>
      <c r="C302" s="93" t="s">
        <v>22</v>
      </c>
      <c r="D302" s="93" t="s">
        <v>212</v>
      </c>
      <c r="E302" s="93"/>
      <c r="F302" s="93"/>
    </row>
    <row r="303" spans="1:6" ht="45">
      <c r="A303" s="95" t="s">
        <v>224</v>
      </c>
      <c r="B303" s="95">
        <v>3</v>
      </c>
      <c r="C303" s="95" t="s">
        <v>7</v>
      </c>
      <c r="D303" s="95" t="s">
        <v>51</v>
      </c>
      <c r="E303" s="95"/>
      <c r="F303" s="95"/>
    </row>
    <row r="304" spans="1:6" ht="60">
      <c r="A304" s="93" t="s">
        <v>224</v>
      </c>
      <c r="B304" s="93">
        <v>3</v>
      </c>
      <c r="C304" s="93" t="s">
        <v>56</v>
      </c>
      <c r="D304" s="93" t="s">
        <v>225</v>
      </c>
      <c r="E304" s="93"/>
      <c r="F304" s="93"/>
    </row>
    <row r="305" spans="1:6" ht="30">
      <c r="A305" s="95" t="s">
        <v>224</v>
      </c>
      <c r="B305" s="95">
        <v>3</v>
      </c>
      <c r="C305" s="95" t="s">
        <v>19</v>
      </c>
      <c r="D305" s="95" t="s">
        <v>226</v>
      </c>
      <c r="E305" s="95"/>
      <c r="F305" s="95"/>
    </row>
    <row r="306" spans="1:6" ht="45">
      <c r="A306" s="93" t="s">
        <v>227</v>
      </c>
      <c r="B306" s="93">
        <v>1</v>
      </c>
      <c r="C306" s="93" t="s">
        <v>7</v>
      </c>
      <c r="D306" s="93" t="s">
        <v>51</v>
      </c>
      <c r="E306" s="93"/>
      <c r="F306" s="93"/>
    </row>
    <row r="307" spans="1:6">
      <c r="A307" s="95" t="s">
        <v>227</v>
      </c>
      <c r="B307" s="95">
        <v>1</v>
      </c>
      <c r="C307" s="95" t="s">
        <v>19</v>
      </c>
      <c r="D307" s="95" t="s">
        <v>212</v>
      </c>
      <c r="E307" s="95"/>
      <c r="F307" s="95"/>
    </row>
    <row r="308" spans="1:6" ht="45">
      <c r="A308" s="93" t="s">
        <v>228</v>
      </c>
      <c r="B308" s="93">
        <v>1</v>
      </c>
      <c r="C308" s="93" t="s">
        <v>7</v>
      </c>
      <c r="D308" s="93" t="s">
        <v>51</v>
      </c>
      <c r="E308" s="93"/>
      <c r="F308" s="93"/>
    </row>
    <row r="309" spans="1:6">
      <c r="A309" s="95" t="s">
        <v>228</v>
      </c>
      <c r="B309" s="95">
        <v>1</v>
      </c>
      <c r="C309" s="95" t="s">
        <v>19</v>
      </c>
      <c r="D309" s="95" t="s">
        <v>212</v>
      </c>
      <c r="E309" s="95"/>
      <c r="F309" s="95"/>
    </row>
    <row r="310" spans="1:6" ht="45">
      <c r="A310" s="93" t="s">
        <v>229</v>
      </c>
      <c r="B310" s="93">
        <v>1</v>
      </c>
      <c r="C310" s="93" t="s">
        <v>7</v>
      </c>
      <c r="D310" s="93" t="s">
        <v>51</v>
      </c>
      <c r="E310" s="93"/>
      <c r="F310" s="93"/>
    </row>
    <row r="311" spans="1:6" ht="30">
      <c r="A311" s="95" t="s">
        <v>229</v>
      </c>
      <c r="B311" s="95">
        <v>1</v>
      </c>
      <c r="C311" s="95" t="s">
        <v>19</v>
      </c>
      <c r="D311" s="95" t="s">
        <v>212</v>
      </c>
      <c r="E311" s="95"/>
      <c r="F311" s="95"/>
    </row>
    <row r="312" spans="1:6" ht="45">
      <c r="A312" s="93" t="s">
        <v>230</v>
      </c>
      <c r="B312" s="93">
        <v>1</v>
      </c>
      <c r="C312" s="93" t="s">
        <v>7</v>
      </c>
      <c r="D312" s="93" t="s">
        <v>51</v>
      </c>
      <c r="E312" s="93"/>
      <c r="F312" s="93"/>
    </row>
    <row r="313" spans="1:6" ht="30">
      <c r="A313" s="95" t="s">
        <v>231</v>
      </c>
      <c r="B313" s="95">
        <v>3</v>
      </c>
      <c r="C313" s="95" t="s">
        <v>7</v>
      </c>
      <c r="D313" s="95" t="s">
        <v>232</v>
      </c>
      <c r="E313" s="95"/>
      <c r="F313" s="95"/>
    </row>
    <row r="314" spans="1:6" ht="60">
      <c r="A314" s="93" t="s">
        <v>231</v>
      </c>
      <c r="B314" s="93">
        <v>3</v>
      </c>
      <c r="C314" s="93" t="s">
        <v>103</v>
      </c>
      <c r="D314" s="93" t="s">
        <v>48</v>
      </c>
      <c r="E314" s="93"/>
      <c r="F314" s="93"/>
    </row>
    <row r="315" spans="1:6" ht="30">
      <c r="A315" s="95" t="s">
        <v>231</v>
      </c>
      <c r="B315" s="95">
        <v>3</v>
      </c>
      <c r="C315" s="95" t="s">
        <v>19</v>
      </c>
      <c r="D315" s="95" t="s">
        <v>233</v>
      </c>
      <c r="E315" s="95"/>
      <c r="F315" s="95"/>
    </row>
    <row r="316" spans="1:6" ht="30">
      <c r="A316" s="93" t="s">
        <v>231</v>
      </c>
      <c r="B316" s="93">
        <v>3</v>
      </c>
      <c r="C316" s="93" t="s">
        <v>22</v>
      </c>
      <c r="D316" s="93" t="s">
        <v>212</v>
      </c>
      <c r="E316" s="93"/>
      <c r="F316" s="93"/>
    </row>
    <row r="317" spans="1:6" ht="45">
      <c r="A317" s="95" t="s">
        <v>234</v>
      </c>
      <c r="B317" s="95">
        <v>3</v>
      </c>
      <c r="C317" s="95" t="s">
        <v>7</v>
      </c>
      <c r="D317" s="95" t="s">
        <v>51</v>
      </c>
      <c r="E317" s="95"/>
      <c r="F317" s="95"/>
    </row>
    <row r="318" spans="1:6" ht="45">
      <c r="A318" s="93" t="s">
        <v>234</v>
      </c>
      <c r="B318" s="93">
        <v>3</v>
      </c>
      <c r="C318" s="93" t="s">
        <v>22</v>
      </c>
      <c r="D318" s="93" t="s">
        <v>212</v>
      </c>
      <c r="E318" s="93"/>
      <c r="F318" s="93"/>
    </row>
    <row r="319" spans="1:6" ht="45">
      <c r="A319" s="95" t="s">
        <v>235</v>
      </c>
      <c r="B319" s="95">
        <v>3</v>
      </c>
      <c r="C319" s="95" t="s">
        <v>7</v>
      </c>
      <c r="D319" s="95" t="s">
        <v>51</v>
      </c>
      <c r="E319" s="95"/>
      <c r="F319" s="95"/>
    </row>
    <row r="320" spans="1:6" ht="60">
      <c r="A320" s="93" t="s">
        <v>235</v>
      </c>
      <c r="B320" s="93">
        <v>3</v>
      </c>
      <c r="C320" s="93" t="s">
        <v>103</v>
      </c>
      <c r="D320" s="93" t="s">
        <v>48</v>
      </c>
      <c r="E320" s="93"/>
      <c r="F320" s="93"/>
    </row>
    <row r="321" spans="1:6" ht="30">
      <c r="A321" s="95" t="s">
        <v>235</v>
      </c>
      <c r="B321" s="95">
        <v>3</v>
      </c>
      <c r="C321" s="95" t="s">
        <v>22</v>
      </c>
      <c r="D321" s="102" t="s">
        <v>212</v>
      </c>
      <c r="E321" s="95"/>
      <c r="F321" s="95"/>
    </row>
    <row r="322" spans="1:6" ht="30">
      <c r="A322" s="93" t="s">
        <v>236</v>
      </c>
      <c r="B322" s="93">
        <v>2</v>
      </c>
      <c r="C322" s="93" t="s">
        <v>7</v>
      </c>
      <c r="D322" s="103" t="s">
        <v>54</v>
      </c>
      <c r="E322" s="93"/>
      <c r="F322" s="93"/>
    </row>
    <row r="323" spans="1:6" ht="30">
      <c r="A323" s="95" t="s">
        <v>236</v>
      </c>
      <c r="B323" s="95">
        <v>2</v>
      </c>
      <c r="C323" s="95" t="s">
        <v>237</v>
      </c>
      <c r="D323" s="95" t="s">
        <v>238</v>
      </c>
      <c r="E323" s="95"/>
      <c r="F323" s="95"/>
    </row>
    <row r="324" spans="1:6" ht="73.5" customHeight="1">
      <c r="A324" s="93" t="s">
        <v>236</v>
      </c>
      <c r="B324" s="93">
        <v>2</v>
      </c>
      <c r="C324" s="93" t="s">
        <v>19</v>
      </c>
      <c r="D324" s="93" t="s">
        <v>239</v>
      </c>
      <c r="E324" s="93"/>
      <c r="F324" s="93"/>
    </row>
    <row r="325" spans="1:6" ht="73.5" customHeight="1">
      <c r="A325" s="95" t="s">
        <v>240</v>
      </c>
      <c r="B325" s="95">
        <v>2</v>
      </c>
      <c r="C325" s="95" t="s">
        <v>7</v>
      </c>
      <c r="D325" s="95" t="s">
        <v>51</v>
      </c>
      <c r="E325" s="95"/>
      <c r="F325" s="95"/>
    </row>
    <row r="326" spans="1:6" ht="30">
      <c r="A326" s="93" t="s">
        <v>240</v>
      </c>
      <c r="B326" s="93">
        <v>2</v>
      </c>
      <c r="C326" s="93" t="s">
        <v>237</v>
      </c>
      <c r="D326" s="93" t="s">
        <v>238</v>
      </c>
      <c r="E326" s="93"/>
      <c r="F326" s="93"/>
    </row>
    <row r="327" spans="1:6" ht="30">
      <c r="A327" s="95" t="s">
        <v>240</v>
      </c>
      <c r="B327" s="95">
        <v>2</v>
      </c>
      <c r="C327" s="95" t="s">
        <v>19</v>
      </c>
      <c r="D327" s="95" t="s">
        <v>241</v>
      </c>
      <c r="E327" s="95"/>
      <c r="F327" s="95"/>
    </row>
    <row r="328" spans="1:6" ht="45">
      <c r="A328" s="93" t="s">
        <v>242</v>
      </c>
      <c r="B328" s="93">
        <v>3</v>
      </c>
      <c r="C328" s="93" t="s">
        <v>7</v>
      </c>
      <c r="D328" s="93" t="s">
        <v>51</v>
      </c>
      <c r="E328" s="93"/>
      <c r="F328" s="93"/>
    </row>
    <row r="329" spans="1:6" ht="30">
      <c r="A329" s="95" t="s">
        <v>242</v>
      </c>
      <c r="B329" s="95">
        <v>3</v>
      </c>
      <c r="C329" s="95" t="s">
        <v>22</v>
      </c>
      <c r="D329" s="95" t="s">
        <v>212</v>
      </c>
      <c r="E329" s="95"/>
      <c r="F329" s="95"/>
    </row>
    <row r="330" spans="1:6" ht="45">
      <c r="A330" s="93" t="s">
        <v>243</v>
      </c>
      <c r="B330" s="93">
        <v>1</v>
      </c>
      <c r="C330" s="93" t="s">
        <v>7</v>
      </c>
      <c r="D330" s="93" t="s">
        <v>32</v>
      </c>
      <c r="E330" s="93"/>
      <c r="F330" s="93"/>
    </row>
    <row r="331" spans="1:6" ht="45">
      <c r="A331" s="95" t="s">
        <v>244</v>
      </c>
      <c r="B331" s="95">
        <v>2</v>
      </c>
      <c r="C331" s="95" t="s">
        <v>7</v>
      </c>
      <c r="D331" s="95" t="s">
        <v>32</v>
      </c>
      <c r="E331" s="95"/>
      <c r="F331" s="95"/>
    </row>
    <row r="332" spans="1:6" ht="45">
      <c r="A332" s="93" t="s">
        <v>245</v>
      </c>
      <c r="B332" s="93">
        <v>3</v>
      </c>
      <c r="C332" s="93" t="s">
        <v>7</v>
      </c>
      <c r="D332" s="93" t="s">
        <v>32</v>
      </c>
      <c r="E332" s="93"/>
      <c r="F332" s="93"/>
    </row>
    <row r="333" spans="1:6" ht="45">
      <c r="A333" s="95" t="s">
        <v>246</v>
      </c>
      <c r="B333" s="95">
        <v>1</v>
      </c>
      <c r="C333" s="95" t="s">
        <v>7</v>
      </c>
      <c r="D333" s="95" t="s">
        <v>32</v>
      </c>
      <c r="E333" s="95"/>
      <c r="F333" s="95"/>
    </row>
    <row r="334" spans="1:6" ht="62.25" customHeight="1">
      <c r="A334" s="93" t="s">
        <v>247</v>
      </c>
      <c r="B334" s="93">
        <v>2</v>
      </c>
      <c r="C334" s="93" t="s">
        <v>7</v>
      </c>
      <c r="D334" s="93" t="s">
        <v>32</v>
      </c>
      <c r="E334" s="93"/>
      <c r="F334" s="93"/>
    </row>
    <row r="335" spans="1:6" ht="45">
      <c r="A335" s="95" t="s">
        <v>248</v>
      </c>
      <c r="B335" s="95">
        <v>3</v>
      </c>
      <c r="C335" s="95" t="s">
        <v>7</v>
      </c>
      <c r="D335" s="95" t="s">
        <v>32</v>
      </c>
      <c r="E335" s="95"/>
      <c r="F335" s="95"/>
    </row>
    <row r="336" spans="1:6" ht="45">
      <c r="A336" s="93" t="s">
        <v>249</v>
      </c>
      <c r="B336" s="93">
        <v>4</v>
      </c>
      <c r="C336" s="93" t="s">
        <v>7</v>
      </c>
      <c r="D336" s="93" t="s">
        <v>32</v>
      </c>
      <c r="E336" s="93"/>
      <c r="F336" s="93"/>
    </row>
    <row r="337" spans="1:6" ht="56.25" customHeight="1">
      <c r="A337" s="95" t="s">
        <v>250</v>
      </c>
      <c r="B337" s="95">
        <v>3</v>
      </c>
      <c r="C337" s="95" t="s">
        <v>7</v>
      </c>
      <c r="D337" s="95" t="s">
        <v>51</v>
      </c>
      <c r="E337" s="95"/>
      <c r="F337" s="95"/>
    </row>
    <row r="338" spans="1:6" ht="30">
      <c r="A338" s="93" t="s">
        <v>250</v>
      </c>
      <c r="B338" s="93">
        <v>3</v>
      </c>
      <c r="C338" s="93" t="s">
        <v>15</v>
      </c>
      <c r="D338" s="93" t="s">
        <v>124</v>
      </c>
      <c r="E338" s="93"/>
      <c r="F338" s="93"/>
    </row>
    <row r="339" spans="1:6" ht="60">
      <c r="A339" s="95" t="s">
        <v>250</v>
      </c>
      <c r="B339" s="95">
        <v>3</v>
      </c>
      <c r="C339" s="95" t="s">
        <v>103</v>
      </c>
      <c r="D339" s="95" t="s">
        <v>48</v>
      </c>
      <c r="E339" s="95"/>
      <c r="F339" s="95"/>
    </row>
    <row r="340" spans="1:6" ht="45">
      <c r="A340" s="93" t="s">
        <v>251</v>
      </c>
      <c r="B340" s="93">
        <v>3</v>
      </c>
      <c r="C340" s="93" t="s">
        <v>7</v>
      </c>
      <c r="D340" s="93" t="s">
        <v>51</v>
      </c>
      <c r="E340" s="93"/>
      <c r="F340" s="93"/>
    </row>
    <row r="341" spans="1:6" ht="30">
      <c r="A341" s="95" t="s">
        <v>251</v>
      </c>
      <c r="B341" s="95">
        <v>3</v>
      </c>
      <c r="C341" s="95" t="s">
        <v>15</v>
      </c>
      <c r="D341" s="95" t="s">
        <v>124</v>
      </c>
      <c r="E341" s="95"/>
      <c r="F341" s="95"/>
    </row>
    <row r="342" spans="1:6" ht="45">
      <c r="A342" s="93" t="s">
        <v>252</v>
      </c>
      <c r="B342" s="93">
        <v>1</v>
      </c>
      <c r="C342" s="93" t="s">
        <v>7</v>
      </c>
      <c r="D342" s="93" t="s">
        <v>32</v>
      </c>
      <c r="E342" s="93"/>
      <c r="F342" s="93"/>
    </row>
    <row r="343" spans="1:6" ht="45">
      <c r="A343" s="95" t="s">
        <v>253</v>
      </c>
      <c r="B343" s="95">
        <v>2</v>
      </c>
      <c r="C343" s="95" t="s">
        <v>7</v>
      </c>
      <c r="D343" s="95" t="s">
        <v>32</v>
      </c>
      <c r="E343" s="95"/>
      <c r="F343" s="95"/>
    </row>
    <row r="344" spans="1:6" ht="45">
      <c r="A344" s="93" t="s">
        <v>254</v>
      </c>
      <c r="B344" s="93">
        <v>3</v>
      </c>
      <c r="C344" s="93" t="s">
        <v>7</v>
      </c>
      <c r="D344" s="93" t="s">
        <v>32</v>
      </c>
      <c r="E344" s="93"/>
      <c r="F344" s="93"/>
    </row>
    <row r="345" spans="1:6" ht="45">
      <c r="A345" s="95" t="s">
        <v>255</v>
      </c>
      <c r="B345" s="95">
        <v>1</v>
      </c>
      <c r="C345" s="95" t="s">
        <v>7</v>
      </c>
      <c r="D345" s="95" t="s">
        <v>32</v>
      </c>
      <c r="E345" s="95"/>
      <c r="F345" s="95"/>
    </row>
    <row r="346" spans="1:6" ht="45">
      <c r="A346" s="93" t="s">
        <v>256</v>
      </c>
      <c r="B346" s="93">
        <v>2</v>
      </c>
      <c r="C346" s="93" t="s">
        <v>7</v>
      </c>
      <c r="D346" s="93" t="s">
        <v>32</v>
      </c>
      <c r="E346" s="93"/>
      <c r="F346" s="93"/>
    </row>
    <row r="347" spans="1:6" ht="45">
      <c r="A347" s="95" t="s">
        <v>257</v>
      </c>
      <c r="B347" s="95">
        <v>3</v>
      </c>
      <c r="C347" s="95" t="s">
        <v>7</v>
      </c>
      <c r="D347" s="95" t="s">
        <v>32</v>
      </c>
      <c r="E347" s="95"/>
      <c r="F347" s="95"/>
    </row>
    <row r="348" spans="1:6" ht="45">
      <c r="A348" s="93" t="s">
        <v>258</v>
      </c>
      <c r="B348" s="93">
        <v>4</v>
      </c>
      <c r="C348" s="93" t="s">
        <v>7</v>
      </c>
      <c r="D348" s="93" t="s">
        <v>32</v>
      </c>
      <c r="E348" s="93"/>
      <c r="F348" s="93"/>
    </row>
    <row r="349" spans="1:6" ht="60">
      <c r="A349" s="95" t="s">
        <v>259</v>
      </c>
      <c r="B349" s="95">
        <v>2</v>
      </c>
      <c r="C349" s="95" t="s">
        <v>260</v>
      </c>
      <c r="D349" s="95" t="s">
        <v>261</v>
      </c>
      <c r="E349" s="95"/>
      <c r="F349" s="95"/>
    </row>
    <row r="350" spans="1:6" ht="30">
      <c r="A350" s="93" t="s">
        <v>259</v>
      </c>
      <c r="B350" s="93">
        <v>2</v>
      </c>
      <c r="C350" s="93" t="s">
        <v>19</v>
      </c>
      <c r="D350" s="93" t="s">
        <v>262</v>
      </c>
      <c r="E350" s="93"/>
      <c r="F350" s="93"/>
    </row>
    <row r="351" spans="1:6">
      <c r="A351" s="95" t="s">
        <v>263</v>
      </c>
      <c r="B351" s="95">
        <v>1</v>
      </c>
      <c r="C351" s="95" t="s">
        <v>7</v>
      </c>
      <c r="D351" s="95" t="s">
        <v>264</v>
      </c>
      <c r="E351" s="95"/>
      <c r="F351" s="95"/>
    </row>
    <row r="352" spans="1:6" ht="60">
      <c r="A352" s="93" t="s">
        <v>263</v>
      </c>
      <c r="B352" s="93">
        <v>1</v>
      </c>
      <c r="C352" s="93" t="s">
        <v>237</v>
      </c>
      <c r="D352" s="93" t="s">
        <v>261</v>
      </c>
      <c r="E352" s="93"/>
      <c r="F352" s="93"/>
    </row>
    <row r="353" spans="1:6" ht="45">
      <c r="A353" s="95" t="s">
        <v>265</v>
      </c>
      <c r="B353" s="95">
        <v>3</v>
      </c>
      <c r="C353" s="95" t="s">
        <v>7</v>
      </c>
      <c r="D353" s="95" t="s">
        <v>266</v>
      </c>
      <c r="E353" s="95"/>
      <c r="F353" s="95"/>
    </row>
    <row r="354" spans="1:6" ht="30">
      <c r="A354" s="93" t="s">
        <v>265</v>
      </c>
      <c r="B354" s="93">
        <v>3</v>
      </c>
      <c r="C354" s="93" t="s">
        <v>22</v>
      </c>
      <c r="D354" s="93" t="s">
        <v>267</v>
      </c>
      <c r="E354" s="93"/>
      <c r="F354" s="93"/>
    </row>
    <row r="355" spans="1:6" ht="30">
      <c r="A355" s="95" t="s">
        <v>265</v>
      </c>
      <c r="B355" s="95">
        <v>3</v>
      </c>
      <c r="C355" s="95" t="s">
        <v>19</v>
      </c>
      <c r="D355" s="95" t="s">
        <v>233</v>
      </c>
      <c r="E355" s="95"/>
      <c r="F355" s="95"/>
    </row>
    <row r="356" spans="1:6" ht="45">
      <c r="A356" s="93" t="s">
        <v>268</v>
      </c>
      <c r="B356" s="93">
        <v>1</v>
      </c>
      <c r="C356" s="93" t="s">
        <v>7</v>
      </c>
      <c r="D356" s="93" t="s">
        <v>266</v>
      </c>
      <c r="E356" s="93"/>
      <c r="F356" s="93"/>
    </row>
    <row r="357" spans="1:6">
      <c r="A357" s="95" t="s">
        <v>268</v>
      </c>
      <c r="B357" s="95">
        <v>1</v>
      </c>
      <c r="C357" s="95" t="s">
        <v>19</v>
      </c>
      <c r="D357" s="95" t="s">
        <v>233</v>
      </c>
      <c r="E357" s="95"/>
      <c r="F357" s="95"/>
    </row>
    <row r="358" spans="1:6" ht="45">
      <c r="A358" s="93" t="s">
        <v>269</v>
      </c>
      <c r="B358" s="93">
        <v>1</v>
      </c>
      <c r="C358" s="93" t="s">
        <v>7</v>
      </c>
      <c r="D358" s="93" t="s">
        <v>270</v>
      </c>
      <c r="E358" s="93"/>
      <c r="F358" s="93"/>
    </row>
    <row r="359" spans="1:6" ht="30">
      <c r="A359" s="95" t="s">
        <v>271</v>
      </c>
      <c r="B359" s="95">
        <v>1</v>
      </c>
      <c r="C359" s="95" t="s">
        <v>19</v>
      </c>
      <c r="D359" s="95" t="s">
        <v>267</v>
      </c>
      <c r="E359" s="95"/>
      <c r="F359" s="95"/>
    </row>
    <row r="360" spans="1:6" ht="45">
      <c r="A360" s="93" t="s">
        <v>272</v>
      </c>
      <c r="B360" s="93">
        <v>1</v>
      </c>
      <c r="C360" s="93" t="s">
        <v>7</v>
      </c>
      <c r="D360" s="93" t="s">
        <v>51</v>
      </c>
      <c r="E360" s="93"/>
      <c r="F360" s="93"/>
    </row>
    <row r="361" spans="1:6" ht="45">
      <c r="A361" s="95" t="s">
        <v>273</v>
      </c>
      <c r="B361" s="95">
        <v>1</v>
      </c>
      <c r="C361" s="95" t="s">
        <v>7</v>
      </c>
      <c r="D361" s="95" t="s">
        <v>266</v>
      </c>
      <c r="E361" s="95"/>
      <c r="F361" s="95"/>
    </row>
    <row r="362" spans="1:6">
      <c r="A362" s="93" t="s">
        <v>273</v>
      </c>
      <c r="B362" s="93">
        <v>1</v>
      </c>
      <c r="C362" s="93" t="s">
        <v>15</v>
      </c>
      <c r="D362" s="93" t="s">
        <v>233</v>
      </c>
      <c r="E362" s="93"/>
      <c r="F362" s="93"/>
    </row>
    <row r="363" spans="1:6" ht="30">
      <c r="A363" s="95" t="s">
        <v>274</v>
      </c>
      <c r="B363" s="95">
        <v>3</v>
      </c>
      <c r="C363" s="95" t="s">
        <v>19</v>
      </c>
      <c r="D363" s="95" t="s">
        <v>233</v>
      </c>
      <c r="E363" s="95"/>
      <c r="F363" s="95"/>
    </row>
    <row r="364" spans="1:6" ht="45">
      <c r="A364" s="93" t="s">
        <v>274</v>
      </c>
      <c r="B364" s="93">
        <v>3</v>
      </c>
      <c r="C364" s="93" t="s">
        <v>7</v>
      </c>
      <c r="D364" s="93" t="s">
        <v>266</v>
      </c>
      <c r="E364" s="93"/>
      <c r="F364" s="93"/>
    </row>
    <row r="365" spans="1:6" ht="45">
      <c r="A365" s="95" t="s">
        <v>275</v>
      </c>
      <c r="B365" s="95">
        <v>3</v>
      </c>
      <c r="C365" s="95" t="s">
        <v>7</v>
      </c>
      <c r="D365" s="95" t="s">
        <v>266</v>
      </c>
      <c r="E365" s="95"/>
      <c r="F365" s="95"/>
    </row>
    <row r="366" spans="1:6" ht="60">
      <c r="A366" s="93" t="s">
        <v>275</v>
      </c>
      <c r="B366" s="93">
        <v>3</v>
      </c>
      <c r="C366" s="93" t="s">
        <v>103</v>
      </c>
      <c r="D366" s="93" t="s">
        <v>276</v>
      </c>
      <c r="E366" s="93"/>
      <c r="F366" s="93"/>
    </row>
    <row r="367" spans="1:6" ht="30">
      <c r="A367" s="95" t="s">
        <v>275</v>
      </c>
      <c r="B367" s="95">
        <v>3</v>
      </c>
      <c r="C367" s="95" t="s">
        <v>22</v>
      </c>
      <c r="D367" s="95" t="s">
        <v>267</v>
      </c>
      <c r="E367" s="95"/>
      <c r="F367" s="95"/>
    </row>
    <row r="368" spans="1:6" ht="30">
      <c r="A368" s="93" t="s">
        <v>275</v>
      </c>
      <c r="B368" s="93">
        <v>3</v>
      </c>
      <c r="C368" s="93" t="s">
        <v>19</v>
      </c>
      <c r="D368" s="93" t="s">
        <v>233</v>
      </c>
      <c r="E368" s="93"/>
      <c r="F368" s="93"/>
    </row>
    <row r="369" spans="1:6" ht="45">
      <c r="A369" s="95" t="s">
        <v>277</v>
      </c>
      <c r="B369" s="95">
        <v>3</v>
      </c>
      <c r="C369" s="95" t="s">
        <v>7</v>
      </c>
      <c r="D369" s="95" t="s">
        <v>266</v>
      </c>
      <c r="E369" s="95"/>
      <c r="F369" s="95"/>
    </row>
    <row r="370" spans="1:6" ht="60">
      <c r="A370" s="93" t="s">
        <v>277</v>
      </c>
      <c r="B370" s="93">
        <v>3</v>
      </c>
      <c r="C370" s="93" t="s">
        <v>103</v>
      </c>
      <c r="D370" s="93" t="s">
        <v>48</v>
      </c>
      <c r="E370" s="93"/>
      <c r="F370" s="93"/>
    </row>
    <row r="371" spans="1:6" ht="30">
      <c r="A371" s="95" t="s">
        <v>277</v>
      </c>
      <c r="B371" s="95">
        <v>3</v>
      </c>
      <c r="C371" s="95" t="s">
        <v>22</v>
      </c>
      <c r="D371" s="95" t="s">
        <v>267</v>
      </c>
      <c r="E371" s="95"/>
      <c r="F371" s="95"/>
    </row>
    <row r="372" spans="1:6" ht="30">
      <c r="A372" s="93" t="s">
        <v>277</v>
      </c>
      <c r="B372" s="93">
        <v>3</v>
      </c>
      <c r="C372" s="93" t="s">
        <v>19</v>
      </c>
      <c r="D372" s="93" t="s">
        <v>233</v>
      </c>
      <c r="E372" s="93"/>
      <c r="F372" s="93"/>
    </row>
    <row r="373" spans="1:6" ht="45">
      <c r="A373" s="95" t="s">
        <v>278</v>
      </c>
      <c r="B373" s="95">
        <v>3</v>
      </c>
      <c r="C373" s="95" t="s">
        <v>7</v>
      </c>
      <c r="D373" s="95" t="s">
        <v>266</v>
      </c>
      <c r="E373" s="95"/>
      <c r="F373" s="95"/>
    </row>
    <row r="374" spans="1:6" ht="60">
      <c r="A374" s="93" t="s">
        <v>278</v>
      </c>
      <c r="B374" s="93">
        <v>3</v>
      </c>
      <c r="C374" s="93" t="s">
        <v>103</v>
      </c>
      <c r="D374" s="93" t="s">
        <v>279</v>
      </c>
      <c r="E374" s="93"/>
      <c r="F374" s="93"/>
    </row>
    <row r="375" spans="1:6" ht="45">
      <c r="A375" s="95" t="s">
        <v>278</v>
      </c>
      <c r="B375" s="95">
        <v>3</v>
      </c>
      <c r="C375" s="95" t="s">
        <v>22</v>
      </c>
      <c r="D375" s="95" t="s">
        <v>267</v>
      </c>
      <c r="E375" s="95"/>
      <c r="F375" s="95"/>
    </row>
    <row r="376" spans="1:6" ht="45">
      <c r="A376" s="93" t="s">
        <v>278</v>
      </c>
      <c r="B376" s="93">
        <v>3</v>
      </c>
      <c r="C376" s="93" t="s">
        <v>19</v>
      </c>
      <c r="D376" s="93" t="s">
        <v>233</v>
      </c>
      <c r="E376" s="93"/>
      <c r="F376" s="93"/>
    </row>
    <row r="377" spans="1:6" ht="45">
      <c r="A377" s="95" t="s">
        <v>280</v>
      </c>
      <c r="B377" s="95">
        <v>3</v>
      </c>
      <c r="C377" s="95" t="s">
        <v>7</v>
      </c>
      <c r="D377" s="95" t="s">
        <v>51</v>
      </c>
      <c r="E377" s="95"/>
      <c r="F377" s="95"/>
    </row>
    <row r="378" spans="1:6" ht="45">
      <c r="A378" s="93" t="s">
        <v>281</v>
      </c>
      <c r="B378" s="93">
        <v>3</v>
      </c>
      <c r="C378" s="93" t="s">
        <v>7</v>
      </c>
      <c r="D378" s="93" t="s">
        <v>51</v>
      </c>
      <c r="E378" s="93"/>
      <c r="F378" s="93"/>
    </row>
    <row r="379" spans="1:6" ht="30">
      <c r="A379" s="95" t="s">
        <v>281</v>
      </c>
      <c r="B379" s="95">
        <v>3</v>
      </c>
      <c r="C379" s="95" t="s">
        <v>22</v>
      </c>
      <c r="D379" s="95" t="s">
        <v>267</v>
      </c>
      <c r="E379" s="95"/>
      <c r="F379" s="95"/>
    </row>
    <row r="380" spans="1:6" ht="45">
      <c r="A380" s="93" t="s">
        <v>282</v>
      </c>
      <c r="B380" s="93">
        <v>3</v>
      </c>
      <c r="C380" s="93" t="s">
        <v>7</v>
      </c>
      <c r="D380" s="93" t="s">
        <v>51</v>
      </c>
      <c r="E380" s="93"/>
      <c r="F380" s="93"/>
    </row>
    <row r="381" spans="1:6" ht="45">
      <c r="A381" s="95" t="s">
        <v>283</v>
      </c>
      <c r="B381" s="95">
        <v>1</v>
      </c>
      <c r="C381" s="95" t="s">
        <v>7</v>
      </c>
      <c r="D381" s="95" t="s">
        <v>266</v>
      </c>
      <c r="E381" s="95"/>
      <c r="F381" s="95"/>
    </row>
    <row r="382" spans="1:6" ht="30">
      <c r="A382" s="93" t="s">
        <v>283</v>
      </c>
      <c r="B382" s="93">
        <v>1</v>
      </c>
      <c r="C382" s="93" t="s">
        <v>19</v>
      </c>
      <c r="D382" s="93" t="s">
        <v>284</v>
      </c>
      <c r="E382" s="93"/>
      <c r="F382" s="93"/>
    </row>
    <row r="383" spans="1:6" ht="45">
      <c r="A383" s="95" t="s">
        <v>285</v>
      </c>
      <c r="B383" s="95">
        <v>1</v>
      </c>
      <c r="C383" s="95" t="s">
        <v>7</v>
      </c>
      <c r="D383" s="95" t="s">
        <v>32</v>
      </c>
      <c r="E383" s="95"/>
      <c r="F383" s="95"/>
    </row>
    <row r="384" spans="1:6" ht="45">
      <c r="A384" s="93" t="s">
        <v>286</v>
      </c>
      <c r="B384" s="93">
        <v>2</v>
      </c>
      <c r="C384" s="93" t="s">
        <v>7</v>
      </c>
      <c r="D384" s="93" t="s">
        <v>32</v>
      </c>
      <c r="E384" s="93"/>
      <c r="F384" s="93"/>
    </row>
    <row r="385" spans="1:6" ht="45">
      <c r="A385" s="95" t="s">
        <v>287</v>
      </c>
      <c r="B385" s="95">
        <v>3</v>
      </c>
      <c r="C385" s="95" t="s">
        <v>7</v>
      </c>
      <c r="D385" s="95" t="s">
        <v>32</v>
      </c>
      <c r="E385" s="95"/>
      <c r="F385" s="95"/>
    </row>
    <row r="386" spans="1:6" ht="45">
      <c r="A386" s="93" t="s">
        <v>288</v>
      </c>
      <c r="B386" s="93">
        <v>1</v>
      </c>
      <c r="C386" s="93" t="s">
        <v>7</v>
      </c>
      <c r="D386" s="93" t="s">
        <v>32</v>
      </c>
      <c r="E386" s="93"/>
      <c r="F386" s="93"/>
    </row>
    <row r="387" spans="1:6" ht="45">
      <c r="A387" s="95" t="s">
        <v>289</v>
      </c>
      <c r="B387" s="95">
        <v>2</v>
      </c>
      <c r="C387" s="95" t="s">
        <v>7</v>
      </c>
      <c r="D387" s="95" t="s">
        <v>32</v>
      </c>
      <c r="E387" s="95"/>
      <c r="F387" s="95"/>
    </row>
    <row r="388" spans="1:6" ht="45">
      <c r="A388" s="93" t="s">
        <v>290</v>
      </c>
      <c r="B388" s="93">
        <v>3</v>
      </c>
      <c r="C388" s="93" t="s">
        <v>7</v>
      </c>
      <c r="D388" s="93" t="s">
        <v>32</v>
      </c>
      <c r="E388" s="93"/>
      <c r="F388" s="93"/>
    </row>
    <row r="389" spans="1:6" ht="45">
      <c r="A389" s="95" t="s">
        <v>291</v>
      </c>
      <c r="B389" s="95">
        <v>4</v>
      </c>
      <c r="C389" s="95" t="s">
        <v>7</v>
      </c>
      <c r="D389" s="95" t="s">
        <v>32</v>
      </c>
      <c r="E389" s="95"/>
      <c r="F389" s="95"/>
    </row>
    <row r="390" spans="1:6">
      <c r="A390" s="93" t="s">
        <v>292</v>
      </c>
      <c r="B390" s="93">
        <v>3</v>
      </c>
      <c r="C390" s="93" t="s">
        <v>164</v>
      </c>
      <c r="D390" s="93"/>
      <c r="E390" s="93"/>
      <c r="F390" s="93"/>
    </row>
    <row r="391" spans="1:6" ht="45">
      <c r="A391" s="95" t="s">
        <v>293</v>
      </c>
      <c r="B391" s="95">
        <v>3</v>
      </c>
      <c r="C391" s="95" t="s">
        <v>7</v>
      </c>
      <c r="D391" s="95" t="s">
        <v>51</v>
      </c>
      <c r="E391" s="95"/>
      <c r="F391" s="95"/>
    </row>
    <row r="392" spans="1:6" ht="60">
      <c r="A392" s="93" t="s">
        <v>293</v>
      </c>
      <c r="B392" s="93">
        <v>3</v>
      </c>
      <c r="C392" s="93" t="s">
        <v>294</v>
      </c>
      <c r="D392" s="93" t="s">
        <v>261</v>
      </c>
      <c r="E392" s="93"/>
      <c r="F392" s="93"/>
    </row>
    <row r="393" spans="1:6" ht="45">
      <c r="A393" s="95" t="s">
        <v>295</v>
      </c>
      <c r="B393" s="95">
        <v>3</v>
      </c>
      <c r="C393" s="95" t="s">
        <v>7</v>
      </c>
      <c r="D393" s="95" t="s">
        <v>51</v>
      </c>
      <c r="E393" s="95"/>
      <c r="F393" s="95"/>
    </row>
    <row r="394" spans="1:6" ht="60">
      <c r="A394" s="93" t="s">
        <v>295</v>
      </c>
      <c r="B394" s="93">
        <v>3</v>
      </c>
      <c r="C394" s="93" t="s">
        <v>294</v>
      </c>
      <c r="D394" s="93" t="s">
        <v>261</v>
      </c>
      <c r="E394" s="93"/>
      <c r="F394" s="93"/>
    </row>
    <row r="395" spans="1:6" ht="60">
      <c r="A395" s="95" t="s">
        <v>295</v>
      </c>
      <c r="B395" s="95">
        <v>3</v>
      </c>
      <c r="C395" s="95" t="s">
        <v>126</v>
      </c>
      <c r="D395" s="95" t="s">
        <v>296</v>
      </c>
      <c r="E395" s="95"/>
      <c r="F395" s="95"/>
    </row>
    <row r="396" spans="1:6" ht="45">
      <c r="A396" s="93" t="s">
        <v>297</v>
      </c>
      <c r="B396" s="93">
        <v>3</v>
      </c>
      <c r="C396" s="93" t="s">
        <v>7</v>
      </c>
      <c r="D396" s="93" t="s">
        <v>51</v>
      </c>
      <c r="E396" s="93"/>
      <c r="F396" s="93"/>
    </row>
    <row r="397" spans="1:6" ht="45">
      <c r="A397" s="95" t="s">
        <v>297</v>
      </c>
      <c r="B397" s="95">
        <v>3</v>
      </c>
      <c r="C397" s="95" t="s">
        <v>126</v>
      </c>
      <c r="D397" s="95" t="s">
        <v>298</v>
      </c>
      <c r="E397" s="95"/>
      <c r="F397" s="95"/>
    </row>
    <row r="398" spans="1:6" ht="60">
      <c r="A398" s="93" t="s">
        <v>297</v>
      </c>
      <c r="B398" s="93">
        <v>3</v>
      </c>
      <c r="C398" s="93" t="s">
        <v>69</v>
      </c>
      <c r="D398" s="93" t="s">
        <v>70</v>
      </c>
      <c r="E398" s="93"/>
      <c r="F398" s="93"/>
    </row>
    <row r="399" spans="1:6" ht="60">
      <c r="A399" s="95" t="s">
        <v>297</v>
      </c>
      <c r="B399" s="95">
        <v>3</v>
      </c>
      <c r="C399" s="95" t="s">
        <v>56</v>
      </c>
      <c r="D399" s="95" t="s">
        <v>48</v>
      </c>
      <c r="E399" s="95"/>
      <c r="F399" s="95"/>
    </row>
    <row r="400" spans="1:6" ht="45">
      <c r="A400" s="93" t="s">
        <v>299</v>
      </c>
      <c r="B400" s="93">
        <v>3</v>
      </c>
      <c r="C400" s="93" t="s">
        <v>7</v>
      </c>
      <c r="D400" s="93" t="s">
        <v>51</v>
      </c>
      <c r="E400" s="93"/>
      <c r="F400" s="93"/>
    </row>
    <row r="401" spans="1:6" ht="45">
      <c r="A401" s="95" t="s">
        <v>299</v>
      </c>
      <c r="B401" s="95">
        <v>3</v>
      </c>
      <c r="C401" s="95" t="s">
        <v>126</v>
      </c>
      <c r="D401" s="95" t="s">
        <v>298</v>
      </c>
      <c r="E401" s="95"/>
      <c r="F401" s="95"/>
    </row>
    <row r="402" spans="1:6" ht="60">
      <c r="A402" s="93" t="s">
        <v>299</v>
      </c>
      <c r="B402" s="93">
        <v>3</v>
      </c>
      <c r="C402" s="93" t="s">
        <v>69</v>
      </c>
      <c r="D402" s="93" t="s">
        <v>70</v>
      </c>
      <c r="E402" s="93"/>
      <c r="F402" s="93"/>
    </row>
    <row r="403" spans="1:6" ht="60">
      <c r="A403" s="95" t="s">
        <v>299</v>
      </c>
      <c r="B403" s="95">
        <v>3</v>
      </c>
      <c r="C403" s="95" t="s">
        <v>103</v>
      </c>
      <c r="D403" s="95" t="s">
        <v>48</v>
      </c>
      <c r="E403" s="95"/>
      <c r="F403" s="95"/>
    </row>
    <row r="404" spans="1:6" ht="45">
      <c r="A404" s="93" t="s">
        <v>300</v>
      </c>
      <c r="B404" s="93">
        <v>3</v>
      </c>
      <c r="C404" s="93" t="s">
        <v>7</v>
      </c>
      <c r="D404" s="93" t="s">
        <v>51</v>
      </c>
      <c r="E404" s="93"/>
      <c r="F404" s="93"/>
    </row>
    <row r="405" spans="1:6" ht="60">
      <c r="A405" s="95" t="s">
        <v>300</v>
      </c>
      <c r="B405" s="95">
        <v>3</v>
      </c>
      <c r="C405" s="95" t="s">
        <v>69</v>
      </c>
      <c r="D405" s="95" t="s">
        <v>70</v>
      </c>
      <c r="E405" s="95"/>
      <c r="F405" s="95"/>
    </row>
    <row r="406" spans="1:6" ht="45">
      <c r="A406" s="93" t="s">
        <v>301</v>
      </c>
      <c r="B406" s="93">
        <v>3</v>
      </c>
      <c r="C406" s="93" t="s">
        <v>7</v>
      </c>
      <c r="D406" s="93" t="s">
        <v>51</v>
      </c>
      <c r="E406" s="93"/>
      <c r="F406" s="93"/>
    </row>
    <row r="407" spans="1:6" ht="60">
      <c r="A407" s="95" t="s">
        <v>301</v>
      </c>
      <c r="B407" s="95">
        <v>3</v>
      </c>
      <c r="C407" s="95" t="s">
        <v>69</v>
      </c>
      <c r="D407" s="95" t="s">
        <v>70</v>
      </c>
      <c r="E407" s="95"/>
      <c r="F407" s="95"/>
    </row>
    <row r="408" spans="1:6" ht="45">
      <c r="A408" s="93" t="s">
        <v>302</v>
      </c>
      <c r="B408" s="93">
        <v>3</v>
      </c>
      <c r="C408" s="93" t="s">
        <v>7</v>
      </c>
      <c r="D408" s="93" t="s">
        <v>51</v>
      </c>
      <c r="E408" s="93"/>
      <c r="F408" s="93"/>
    </row>
    <row r="409" spans="1:6" ht="60">
      <c r="A409" s="95" t="s">
        <v>302</v>
      </c>
      <c r="B409" s="95">
        <v>3</v>
      </c>
      <c r="C409" s="95" t="s">
        <v>69</v>
      </c>
      <c r="D409" s="95" t="s">
        <v>70</v>
      </c>
      <c r="E409" s="95"/>
      <c r="F409" s="95"/>
    </row>
    <row r="410" spans="1:6" ht="45">
      <c r="A410" s="93" t="s">
        <v>303</v>
      </c>
      <c r="B410" s="93">
        <v>2</v>
      </c>
      <c r="C410" s="93" t="s">
        <v>7</v>
      </c>
      <c r="D410" s="93" t="s">
        <v>51</v>
      </c>
      <c r="E410" s="93"/>
      <c r="F410" s="93"/>
    </row>
    <row r="411" spans="1:6">
      <c r="A411" s="95" t="s">
        <v>303</v>
      </c>
      <c r="B411" s="95">
        <v>2</v>
      </c>
      <c r="C411" s="95" t="s">
        <v>15</v>
      </c>
      <c r="D411" s="95" t="s">
        <v>105</v>
      </c>
      <c r="E411" s="95"/>
      <c r="F411" s="95"/>
    </row>
    <row r="412" spans="1:6" ht="45">
      <c r="A412" s="93" t="s">
        <v>304</v>
      </c>
      <c r="B412" s="93">
        <v>1</v>
      </c>
      <c r="C412" s="93" t="s">
        <v>7</v>
      </c>
      <c r="D412" s="93" t="s">
        <v>32</v>
      </c>
      <c r="E412" s="93"/>
      <c r="F412" s="93"/>
    </row>
    <row r="413" spans="1:6" ht="45">
      <c r="A413" s="95" t="s">
        <v>305</v>
      </c>
      <c r="B413" s="95">
        <v>2</v>
      </c>
      <c r="C413" s="95" t="s">
        <v>7</v>
      </c>
      <c r="D413" s="95" t="s">
        <v>32</v>
      </c>
      <c r="E413" s="95"/>
      <c r="F413" s="95"/>
    </row>
    <row r="414" spans="1:6" ht="45">
      <c r="A414" s="93" t="s">
        <v>306</v>
      </c>
      <c r="B414" s="93">
        <v>3</v>
      </c>
      <c r="C414" s="93" t="s">
        <v>7</v>
      </c>
      <c r="D414" s="93" t="s">
        <v>32</v>
      </c>
      <c r="E414" s="93"/>
      <c r="F414" s="93"/>
    </row>
    <row r="415" spans="1:6" ht="45">
      <c r="A415" s="95" t="s">
        <v>307</v>
      </c>
      <c r="B415" s="95">
        <v>1</v>
      </c>
      <c r="C415" s="95" t="s">
        <v>7</v>
      </c>
      <c r="D415" s="95" t="s">
        <v>32</v>
      </c>
      <c r="E415" s="95"/>
      <c r="F415" s="95"/>
    </row>
    <row r="416" spans="1:6" ht="45">
      <c r="A416" s="93" t="s">
        <v>308</v>
      </c>
      <c r="B416" s="93">
        <v>2</v>
      </c>
      <c r="C416" s="93" t="s">
        <v>7</v>
      </c>
      <c r="D416" s="93" t="s">
        <v>32</v>
      </c>
      <c r="E416" s="93"/>
      <c r="F416" s="93"/>
    </row>
    <row r="417" spans="1:6" ht="45">
      <c r="A417" s="95" t="s">
        <v>309</v>
      </c>
      <c r="B417" s="95">
        <v>3</v>
      </c>
      <c r="C417" s="95" t="s">
        <v>7</v>
      </c>
      <c r="D417" s="95" t="s">
        <v>32</v>
      </c>
      <c r="E417" s="95"/>
      <c r="F417" s="95"/>
    </row>
    <row r="418" spans="1:6" ht="45">
      <c r="A418" s="93" t="s">
        <v>310</v>
      </c>
      <c r="B418" s="93">
        <v>4</v>
      </c>
      <c r="C418" s="93" t="s">
        <v>7</v>
      </c>
      <c r="D418" s="93" t="s">
        <v>32</v>
      </c>
      <c r="E418" s="93"/>
      <c r="F418" s="93"/>
    </row>
    <row r="419" spans="1:6" ht="30">
      <c r="A419" s="95" t="s">
        <v>311</v>
      </c>
      <c r="B419" s="95">
        <v>3</v>
      </c>
      <c r="C419" s="95" t="s">
        <v>22</v>
      </c>
      <c r="D419" s="95" t="s">
        <v>54</v>
      </c>
      <c r="E419" s="95"/>
      <c r="F419" s="95"/>
    </row>
    <row r="420" spans="1:6" ht="30">
      <c r="A420" s="93" t="s">
        <v>311</v>
      </c>
      <c r="B420" s="93">
        <v>3</v>
      </c>
      <c r="C420" s="93" t="s">
        <v>53</v>
      </c>
      <c r="D420" s="93" t="s">
        <v>54</v>
      </c>
      <c r="E420" s="93"/>
      <c r="F420" s="93"/>
    </row>
    <row r="421" spans="1:6" ht="45">
      <c r="A421" s="95" t="s">
        <v>311</v>
      </c>
      <c r="B421" s="95">
        <v>3</v>
      </c>
      <c r="C421" s="95" t="s">
        <v>7</v>
      </c>
      <c r="D421" s="95" t="s">
        <v>139</v>
      </c>
      <c r="E421" s="95"/>
      <c r="F421" s="95"/>
    </row>
    <row r="422" spans="1:6" ht="30">
      <c r="A422" s="93" t="s">
        <v>311</v>
      </c>
      <c r="B422" s="93">
        <v>3</v>
      </c>
      <c r="C422" s="93" t="s">
        <v>19</v>
      </c>
      <c r="D422" s="93" t="s">
        <v>312</v>
      </c>
      <c r="E422" s="93"/>
      <c r="F422" s="93"/>
    </row>
    <row r="423" spans="1:6" ht="45">
      <c r="A423" s="95" t="s">
        <v>313</v>
      </c>
      <c r="B423" s="95">
        <v>3</v>
      </c>
      <c r="C423" s="95" t="s">
        <v>7</v>
      </c>
      <c r="D423" s="95" t="s">
        <v>139</v>
      </c>
      <c r="E423" s="95"/>
      <c r="F423" s="95"/>
    </row>
    <row r="424" spans="1:6" ht="30">
      <c r="A424" s="93" t="s">
        <v>313</v>
      </c>
      <c r="B424" s="93">
        <v>3</v>
      </c>
      <c r="C424" s="93" t="s">
        <v>55</v>
      </c>
      <c r="D424" s="93" t="s">
        <v>54</v>
      </c>
      <c r="E424" s="93"/>
      <c r="F424" s="93"/>
    </row>
    <row r="425" spans="1:6" ht="30">
      <c r="A425" s="95" t="s">
        <v>313</v>
      </c>
      <c r="B425" s="95">
        <v>3</v>
      </c>
      <c r="C425" s="95" t="s">
        <v>22</v>
      </c>
      <c r="D425" s="95" t="s">
        <v>314</v>
      </c>
      <c r="E425" s="95"/>
      <c r="F425" s="95"/>
    </row>
    <row r="426" spans="1:6" ht="30">
      <c r="A426" s="93" t="s">
        <v>313</v>
      </c>
      <c r="B426" s="93">
        <v>3</v>
      </c>
      <c r="C426" s="93" t="s">
        <v>19</v>
      </c>
      <c r="D426" s="93" t="s">
        <v>315</v>
      </c>
      <c r="E426" s="93"/>
      <c r="F426" s="93"/>
    </row>
    <row r="427" spans="1:6" ht="30">
      <c r="A427" s="95" t="s">
        <v>313</v>
      </c>
      <c r="B427" s="95">
        <v>3</v>
      </c>
      <c r="C427" s="95" t="s">
        <v>53</v>
      </c>
      <c r="D427" s="95" t="s">
        <v>54</v>
      </c>
      <c r="E427" s="95"/>
      <c r="F427" s="95"/>
    </row>
    <row r="428" spans="1:6" ht="60">
      <c r="A428" s="93" t="s">
        <v>313</v>
      </c>
      <c r="B428" s="93">
        <v>3</v>
      </c>
      <c r="C428" s="93" t="s">
        <v>11</v>
      </c>
      <c r="D428" s="93" t="s">
        <v>316</v>
      </c>
      <c r="E428" s="93"/>
      <c r="F428" s="93"/>
    </row>
    <row r="429" spans="1:6" ht="45">
      <c r="A429" s="95" t="s">
        <v>317</v>
      </c>
      <c r="B429" s="95">
        <v>3</v>
      </c>
      <c r="C429" s="95" t="s">
        <v>7</v>
      </c>
      <c r="D429" s="95" t="s">
        <v>51</v>
      </c>
      <c r="E429" s="95"/>
      <c r="F429" s="95"/>
    </row>
    <row r="430" spans="1:6" ht="30">
      <c r="A430" s="93" t="s">
        <v>317</v>
      </c>
      <c r="B430" s="93">
        <v>3</v>
      </c>
      <c r="C430" s="93" t="s">
        <v>22</v>
      </c>
      <c r="D430" s="93" t="s">
        <v>314</v>
      </c>
      <c r="E430" s="93"/>
      <c r="F430" s="93"/>
    </row>
    <row r="431" spans="1:6" ht="30">
      <c r="A431" s="95" t="s">
        <v>317</v>
      </c>
      <c r="B431" s="95">
        <v>3</v>
      </c>
      <c r="C431" s="95" t="s">
        <v>53</v>
      </c>
      <c r="D431" s="95" t="s">
        <v>54</v>
      </c>
      <c r="E431" s="95"/>
      <c r="F431" s="95"/>
    </row>
    <row r="432" spans="1:6" ht="45">
      <c r="A432" s="93" t="s">
        <v>318</v>
      </c>
      <c r="B432" s="93">
        <v>3</v>
      </c>
      <c r="C432" s="93" t="s">
        <v>7</v>
      </c>
      <c r="D432" s="93" t="s">
        <v>139</v>
      </c>
      <c r="E432" s="93"/>
      <c r="F432" s="93"/>
    </row>
    <row r="433" spans="1:6" ht="30">
      <c r="A433" s="95" t="s">
        <v>318</v>
      </c>
      <c r="B433" s="95">
        <v>3</v>
      </c>
      <c r="C433" s="95" t="s">
        <v>19</v>
      </c>
      <c r="D433" s="95" t="s">
        <v>315</v>
      </c>
      <c r="E433" s="95"/>
      <c r="F433" s="95"/>
    </row>
    <row r="434" spans="1:6" ht="30">
      <c r="A434" s="93" t="s">
        <v>318</v>
      </c>
      <c r="B434" s="93">
        <v>3</v>
      </c>
      <c r="C434" s="93" t="s">
        <v>22</v>
      </c>
      <c r="D434" s="93" t="s">
        <v>314</v>
      </c>
      <c r="E434" s="93"/>
      <c r="F434" s="93"/>
    </row>
    <row r="435" spans="1:6" ht="30">
      <c r="A435" s="95" t="s">
        <v>318</v>
      </c>
      <c r="B435" s="95">
        <v>3</v>
      </c>
      <c r="C435" s="95" t="s">
        <v>53</v>
      </c>
      <c r="D435" s="95" t="s">
        <v>54</v>
      </c>
      <c r="E435" s="95"/>
      <c r="F435" s="95"/>
    </row>
    <row r="436" spans="1:6" ht="45">
      <c r="A436" s="93" t="s">
        <v>319</v>
      </c>
      <c r="B436" s="93">
        <v>3</v>
      </c>
      <c r="C436" s="93" t="s">
        <v>7</v>
      </c>
      <c r="D436" s="93" t="s">
        <v>51</v>
      </c>
      <c r="E436" s="93"/>
      <c r="F436" s="93"/>
    </row>
    <row r="437" spans="1:6" ht="30">
      <c r="A437" s="95" t="s">
        <v>319</v>
      </c>
      <c r="B437" s="95">
        <v>3</v>
      </c>
      <c r="C437" s="95" t="s">
        <v>53</v>
      </c>
      <c r="D437" s="95" t="s">
        <v>54</v>
      </c>
      <c r="E437" s="95"/>
      <c r="F437" s="95"/>
    </row>
    <row r="438" spans="1:6" ht="30">
      <c r="A438" s="93" t="s">
        <v>319</v>
      </c>
      <c r="B438" s="93">
        <v>3</v>
      </c>
      <c r="C438" s="93" t="s">
        <v>22</v>
      </c>
      <c r="D438" s="93" t="s">
        <v>314</v>
      </c>
      <c r="E438" s="93"/>
      <c r="F438" s="93"/>
    </row>
    <row r="439" spans="1:6" ht="45">
      <c r="A439" s="95" t="s">
        <v>320</v>
      </c>
      <c r="B439" s="95">
        <v>3</v>
      </c>
      <c r="C439" s="95" t="s">
        <v>7</v>
      </c>
      <c r="D439" s="95" t="s">
        <v>139</v>
      </c>
      <c r="E439" s="95"/>
      <c r="F439" s="95"/>
    </row>
    <row r="440" spans="1:6" ht="30">
      <c r="A440" s="93" t="s">
        <v>320</v>
      </c>
      <c r="B440" s="93">
        <v>3</v>
      </c>
      <c r="C440" s="93" t="s">
        <v>53</v>
      </c>
      <c r="D440" s="93" t="s">
        <v>54</v>
      </c>
      <c r="E440" s="93"/>
      <c r="F440" s="93"/>
    </row>
    <row r="441" spans="1:6" ht="30">
      <c r="A441" s="95" t="s">
        <v>320</v>
      </c>
      <c r="B441" s="95">
        <v>3</v>
      </c>
      <c r="C441" s="95" t="s">
        <v>22</v>
      </c>
      <c r="D441" s="95" t="s">
        <v>314</v>
      </c>
      <c r="E441" s="95"/>
      <c r="F441" s="95"/>
    </row>
    <row r="442" spans="1:6" ht="30">
      <c r="A442" s="93" t="s">
        <v>320</v>
      </c>
      <c r="B442" s="93">
        <v>3</v>
      </c>
      <c r="C442" s="93" t="s">
        <v>19</v>
      </c>
      <c r="D442" s="93" t="s">
        <v>315</v>
      </c>
      <c r="E442" s="93"/>
      <c r="F442" s="93"/>
    </row>
    <row r="443" spans="1:6" ht="45">
      <c r="A443" s="95" t="s">
        <v>321</v>
      </c>
      <c r="B443" s="95">
        <v>1</v>
      </c>
      <c r="C443" s="95" t="s">
        <v>7</v>
      </c>
      <c r="D443" s="95" t="s">
        <v>32</v>
      </c>
      <c r="E443" s="95"/>
      <c r="F443" s="95"/>
    </row>
    <row r="444" spans="1:6">
      <c r="A444" s="93" t="s">
        <v>321</v>
      </c>
      <c r="B444" s="93">
        <v>1</v>
      </c>
      <c r="C444" s="93" t="s">
        <v>53</v>
      </c>
      <c r="D444" s="93" t="s">
        <v>54</v>
      </c>
      <c r="E444" s="93"/>
      <c r="F444" s="93"/>
    </row>
    <row r="445" spans="1:6" ht="45">
      <c r="A445" s="95" t="s">
        <v>322</v>
      </c>
      <c r="B445" s="95">
        <v>2</v>
      </c>
      <c r="C445" s="95" t="s">
        <v>7</v>
      </c>
      <c r="D445" s="95" t="s">
        <v>32</v>
      </c>
      <c r="E445" s="95"/>
      <c r="F445" s="95"/>
    </row>
    <row r="446" spans="1:6">
      <c r="A446" s="93" t="s">
        <v>322</v>
      </c>
      <c r="B446" s="93">
        <v>2</v>
      </c>
      <c r="C446" s="93" t="s">
        <v>53</v>
      </c>
      <c r="D446" s="93" t="s">
        <v>54</v>
      </c>
      <c r="E446" s="93"/>
      <c r="F446" s="93"/>
    </row>
    <row r="447" spans="1:6" ht="45">
      <c r="A447" s="95" t="s">
        <v>323</v>
      </c>
      <c r="B447" s="95">
        <v>3</v>
      </c>
      <c r="C447" s="95" t="s">
        <v>7</v>
      </c>
      <c r="D447" s="95" t="s">
        <v>32</v>
      </c>
      <c r="E447" s="95"/>
      <c r="F447" s="95"/>
    </row>
    <row r="448" spans="1:6">
      <c r="A448" s="93" t="s">
        <v>323</v>
      </c>
      <c r="B448" s="93">
        <v>3</v>
      </c>
      <c r="C448" s="93" t="s">
        <v>53</v>
      </c>
      <c r="D448" s="93" t="s">
        <v>54</v>
      </c>
      <c r="E448" s="93"/>
      <c r="F448" s="93"/>
    </row>
    <row r="449" spans="1:6">
      <c r="A449" s="95" t="s">
        <v>324</v>
      </c>
      <c r="B449" s="95">
        <v>1</v>
      </c>
      <c r="C449" s="95" t="s">
        <v>64</v>
      </c>
      <c r="D449" s="95" t="s">
        <v>54</v>
      </c>
      <c r="E449" s="95"/>
      <c r="F449" s="95"/>
    </row>
    <row r="450" spans="1:6" ht="45">
      <c r="A450" s="93" t="s">
        <v>324</v>
      </c>
      <c r="B450" s="93">
        <v>1</v>
      </c>
      <c r="C450" s="93" t="s">
        <v>7</v>
      </c>
      <c r="D450" s="93" t="s">
        <v>32</v>
      </c>
      <c r="E450" s="93"/>
      <c r="F450" s="93"/>
    </row>
    <row r="451" spans="1:6">
      <c r="A451" s="95" t="s">
        <v>325</v>
      </c>
      <c r="B451" s="95">
        <v>2</v>
      </c>
      <c r="C451" s="95" t="s">
        <v>64</v>
      </c>
      <c r="D451" s="95" t="s">
        <v>54</v>
      </c>
      <c r="E451" s="95"/>
      <c r="F451" s="95"/>
    </row>
    <row r="452" spans="1:6" ht="45">
      <c r="A452" s="93" t="s">
        <v>325</v>
      </c>
      <c r="B452" s="93">
        <v>2</v>
      </c>
      <c r="C452" s="93" t="s">
        <v>7</v>
      </c>
      <c r="D452" s="93" t="s">
        <v>32</v>
      </c>
      <c r="E452" s="93"/>
      <c r="F452" s="93"/>
    </row>
    <row r="453" spans="1:6">
      <c r="A453" s="95" t="s">
        <v>326</v>
      </c>
      <c r="B453" s="95">
        <v>3</v>
      </c>
      <c r="C453" s="95" t="s">
        <v>64</v>
      </c>
      <c r="D453" s="95" t="s">
        <v>54</v>
      </c>
      <c r="E453" s="95"/>
      <c r="F453" s="95"/>
    </row>
    <row r="454" spans="1:6" ht="45">
      <c r="A454" s="93" t="s">
        <v>326</v>
      </c>
      <c r="B454" s="93">
        <v>3</v>
      </c>
      <c r="C454" s="93" t="s">
        <v>7</v>
      </c>
      <c r="D454" s="93" t="s">
        <v>32</v>
      </c>
      <c r="E454" s="93"/>
      <c r="F454" s="93"/>
    </row>
    <row r="455" spans="1:6" ht="45">
      <c r="A455" s="95" t="s">
        <v>327</v>
      </c>
      <c r="B455" s="95">
        <v>4</v>
      </c>
      <c r="C455" s="95" t="s">
        <v>7</v>
      </c>
      <c r="D455" s="95" t="s">
        <v>32</v>
      </c>
      <c r="E455" s="95"/>
      <c r="F455" s="95"/>
    </row>
    <row r="456" spans="1:6" ht="45">
      <c r="A456" s="93" t="s">
        <v>328</v>
      </c>
      <c r="B456" s="93">
        <v>3</v>
      </c>
      <c r="C456" s="93" t="s">
        <v>7</v>
      </c>
      <c r="D456" s="93" t="s">
        <v>51</v>
      </c>
      <c r="E456" s="93"/>
      <c r="F456" s="93"/>
    </row>
    <row r="457" spans="1:6" ht="30">
      <c r="A457" s="95" t="s">
        <v>328</v>
      </c>
      <c r="B457" s="95">
        <v>3</v>
      </c>
      <c r="C457" s="95" t="s">
        <v>53</v>
      </c>
      <c r="D457" s="95" t="s">
        <v>54</v>
      </c>
      <c r="E457" s="95"/>
      <c r="F457" s="95"/>
    </row>
    <row r="458" spans="1:6" ht="60">
      <c r="A458" s="93" t="s">
        <v>328</v>
      </c>
      <c r="B458" s="93">
        <v>3</v>
      </c>
      <c r="C458" s="93" t="s">
        <v>103</v>
      </c>
      <c r="D458" s="93" t="s">
        <v>48</v>
      </c>
      <c r="E458" s="93"/>
      <c r="F458" s="93"/>
    </row>
    <row r="459" spans="1:6" ht="45">
      <c r="A459" s="95" t="s">
        <v>329</v>
      </c>
      <c r="B459" s="95">
        <v>1</v>
      </c>
      <c r="C459" s="95" t="s">
        <v>7</v>
      </c>
      <c r="D459" s="95" t="s">
        <v>32</v>
      </c>
      <c r="E459" s="95"/>
      <c r="F459" s="95"/>
    </row>
    <row r="460" spans="1:6">
      <c r="A460" s="93" t="s">
        <v>329</v>
      </c>
      <c r="B460" s="93">
        <v>1</v>
      </c>
      <c r="C460" s="93" t="s">
        <v>53</v>
      </c>
      <c r="D460" s="93" t="s">
        <v>54</v>
      </c>
      <c r="E460" s="93"/>
      <c r="F460" s="93"/>
    </row>
    <row r="461" spans="1:6" ht="45">
      <c r="A461" s="95" t="s">
        <v>330</v>
      </c>
      <c r="B461" s="95">
        <v>2</v>
      </c>
      <c r="C461" s="95" t="s">
        <v>7</v>
      </c>
      <c r="D461" s="95" t="s">
        <v>32</v>
      </c>
      <c r="E461" s="95"/>
      <c r="F461" s="95"/>
    </row>
    <row r="462" spans="1:6">
      <c r="A462" s="93" t="s">
        <v>330</v>
      </c>
      <c r="B462" s="93">
        <v>2</v>
      </c>
      <c r="C462" s="93" t="s">
        <v>331</v>
      </c>
      <c r="D462" s="93" t="s">
        <v>54</v>
      </c>
      <c r="E462" s="93"/>
      <c r="F462" s="93"/>
    </row>
    <row r="463" spans="1:6" ht="45">
      <c r="A463" s="95" t="s">
        <v>332</v>
      </c>
      <c r="B463" s="95">
        <v>3</v>
      </c>
      <c r="C463" s="95" t="s">
        <v>7</v>
      </c>
      <c r="D463" s="95" t="s">
        <v>32</v>
      </c>
      <c r="E463" s="95"/>
      <c r="F463" s="95"/>
    </row>
    <row r="464" spans="1:6">
      <c r="A464" s="93" t="s">
        <v>332</v>
      </c>
      <c r="B464" s="93">
        <v>3</v>
      </c>
      <c r="C464" s="93" t="s">
        <v>333</v>
      </c>
      <c r="D464" s="93" t="s">
        <v>54</v>
      </c>
      <c r="E464" s="93"/>
      <c r="F464" s="93"/>
    </row>
    <row r="465" spans="1:6">
      <c r="A465" s="95" t="s">
        <v>334</v>
      </c>
      <c r="B465" s="95">
        <v>1</v>
      </c>
      <c r="C465" s="95" t="s">
        <v>64</v>
      </c>
      <c r="D465" s="95" t="s">
        <v>54</v>
      </c>
      <c r="E465" s="95"/>
      <c r="F465" s="95"/>
    </row>
    <row r="466" spans="1:6" ht="45">
      <c r="A466" s="93" t="s">
        <v>334</v>
      </c>
      <c r="B466" s="93">
        <v>1</v>
      </c>
      <c r="C466" s="93" t="s">
        <v>7</v>
      </c>
      <c r="D466" s="93" t="s">
        <v>32</v>
      </c>
      <c r="E466" s="93"/>
      <c r="F466" s="93"/>
    </row>
    <row r="467" spans="1:6">
      <c r="A467" s="95" t="s">
        <v>335</v>
      </c>
      <c r="B467" s="95">
        <v>2</v>
      </c>
      <c r="C467" s="95" t="s">
        <v>53</v>
      </c>
      <c r="D467" s="95" t="s">
        <v>54</v>
      </c>
      <c r="E467" s="95"/>
      <c r="F467" s="95"/>
    </row>
    <row r="468" spans="1:6" ht="45">
      <c r="A468" s="93" t="s">
        <v>335</v>
      </c>
      <c r="B468" s="93">
        <v>2</v>
      </c>
      <c r="C468" s="93" t="s">
        <v>7</v>
      </c>
      <c r="D468" s="93" t="s">
        <v>32</v>
      </c>
      <c r="E468" s="93"/>
      <c r="F468" s="93"/>
    </row>
    <row r="469" spans="1:6">
      <c r="A469" s="95" t="s">
        <v>336</v>
      </c>
      <c r="B469" s="95">
        <v>3</v>
      </c>
      <c r="C469" s="95" t="s">
        <v>331</v>
      </c>
      <c r="D469" s="95" t="s">
        <v>54</v>
      </c>
      <c r="E469" s="95"/>
      <c r="F469" s="95"/>
    </row>
    <row r="470" spans="1:6" ht="45">
      <c r="A470" s="93" t="s">
        <v>336</v>
      </c>
      <c r="B470" s="93">
        <v>3</v>
      </c>
      <c r="C470" s="93" t="s">
        <v>7</v>
      </c>
      <c r="D470" s="93" t="s">
        <v>32</v>
      </c>
      <c r="E470" s="93"/>
      <c r="F470" s="93"/>
    </row>
    <row r="471" spans="1:6" ht="45">
      <c r="A471" s="95" t="s">
        <v>337</v>
      </c>
      <c r="B471" s="95">
        <v>4</v>
      </c>
      <c r="C471" s="95" t="s">
        <v>7</v>
      </c>
      <c r="D471" s="95" t="s">
        <v>32</v>
      </c>
      <c r="E471" s="95"/>
      <c r="F471" s="95"/>
    </row>
    <row r="472" spans="1:6" ht="45">
      <c r="A472" s="93" t="s">
        <v>338</v>
      </c>
      <c r="B472" s="93">
        <v>3</v>
      </c>
      <c r="C472" s="93" t="s">
        <v>7</v>
      </c>
      <c r="D472" s="93" t="s">
        <v>51</v>
      </c>
      <c r="E472" s="93"/>
      <c r="F472" s="93"/>
    </row>
    <row r="473" spans="1:6" ht="60">
      <c r="A473" s="95" t="s">
        <v>338</v>
      </c>
      <c r="B473" s="95">
        <v>3</v>
      </c>
      <c r="C473" s="95" t="s">
        <v>69</v>
      </c>
      <c r="D473" s="95" t="s">
        <v>70</v>
      </c>
      <c r="E473" s="95"/>
      <c r="F473" s="95"/>
    </row>
    <row r="474" spans="1:6" ht="60">
      <c r="A474" s="93" t="s">
        <v>338</v>
      </c>
      <c r="B474" s="93">
        <v>3</v>
      </c>
      <c r="C474" s="93" t="s">
        <v>103</v>
      </c>
      <c r="D474" s="93" t="s">
        <v>48</v>
      </c>
      <c r="E474" s="93"/>
      <c r="F474" s="93"/>
    </row>
    <row r="475" spans="1:6" ht="45">
      <c r="A475" s="95" t="s">
        <v>339</v>
      </c>
      <c r="B475" s="95">
        <v>3</v>
      </c>
      <c r="C475" s="95" t="s">
        <v>7</v>
      </c>
      <c r="D475" s="95" t="s">
        <v>51</v>
      </c>
      <c r="E475" s="95"/>
      <c r="F475" s="95"/>
    </row>
    <row r="476" spans="1:6" ht="60">
      <c r="A476" s="93" t="s">
        <v>339</v>
      </c>
      <c r="B476" s="93">
        <v>3</v>
      </c>
      <c r="C476" s="93" t="s">
        <v>69</v>
      </c>
      <c r="D476" s="93" t="s">
        <v>70</v>
      </c>
      <c r="E476" s="93"/>
      <c r="F476" s="93"/>
    </row>
    <row r="477" spans="1:6" ht="60">
      <c r="A477" s="95" t="s">
        <v>339</v>
      </c>
      <c r="B477" s="95">
        <v>3</v>
      </c>
      <c r="C477" s="95" t="s">
        <v>103</v>
      </c>
      <c r="D477" s="95" t="s">
        <v>48</v>
      </c>
      <c r="E477" s="95"/>
      <c r="F477" s="95"/>
    </row>
    <row r="478" spans="1:6" ht="45">
      <c r="A478" s="93" t="s">
        <v>340</v>
      </c>
      <c r="B478" s="93">
        <v>3</v>
      </c>
      <c r="C478" s="93" t="s">
        <v>7</v>
      </c>
      <c r="D478" s="93" t="s">
        <v>51</v>
      </c>
      <c r="E478" s="93"/>
      <c r="F478" s="93"/>
    </row>
    <row r="479" spans="1:6" ht="60">
      <c r="A479" s="95" t="s">
        <v>340</v>
      </c>
      <c r="B479" s="95">
        <v>3</v>
      </c>
      <c r="C479" s="95" t="s">
        <v>69</v>
      </c>
      <c r="D479" s="95" t="s">
        <v>70</v>
      </c>
      <c r="E479" s="95"/>
      <c r="F479" s="95"/>
    </row>
    <row r="480" spans="1:6" ht="60">
      <c r="A480" s="93" t="s">
        <v>340</v>
      </c>
      <c r="B480" s="93">
        <v>3</v>
      </c>
      <c r="C480" s="93" t="s">
        <v>103</v>
      </c>
      <c r="D480" s="93" t="s">
        <v>48</v>
      </c>
      <c r="E480" s="93"/>
      <c r="F480" s="93"/>
    </row>
    <row r="481" spans="1:6" ht="45">
      <c r="A481" s="95" t="s">
        <v>341</v>
      </c>
      <c r="B481" s="95">
        <v>3</v>
      </c>
      <c r="C481" s="95" t="s">
        <v>7</v>
      </c>
      <c r="D481" s="95" t="s">
        <v>51</v>
      </c>
      <c r="E481" s="95"/>
      <c r="F481" s="95"/>
    </row>
    <row r="482" spans="1:6" ht="60">
      <c r="A482" s="93" t="s">
        <v>341</v>
      </c>
      <c r="B482" s="93">
        <v>3</v>
      </c>
      <c r="C482" s="93" t="s">
        <v>69</v>
      </c>
      <c r="D482" s="93" t="s">
        <v>70</v>
      </c>
      <c r="E482" s="93"/>
      <c r="F482" s="93"/>
    </row>
    <row r="483" spans="1:6" ht="60">
      <c r="A483" s="95" t="s">
        <v>341</v>
      </c>
      <c r="B483" s="95">
        <v>3</v>
      </c>
      <c r="C483" s="95" t="s">
        <v>103</v>
      </c>
      <c r="D483" s="95" t="s">
        <v>48</v>
      </c>
      <c r="E483" s="95"/>
      <c r="F483" s="95"/>
    </row>
    <row r="484" spans="1:6" ht="45">
      <c r="A484" s="93" t="s">
        <v>342</v>
      </c>
      <c r="B484" s="93">
        <v>1</v>
      </c>
      <c r="C484" s="93" t="s">
        <v>7</v>
      </c>
      <c r="D484" s="93" t="s">
        <v>32</v>
      </c>
      <c r="E484" s="93"/>
      <c r="F484" s="93"/>
    </row>
    <row r="485" spans="1:6" ht="45">
      <c r="A485" s="95" t="s">
        <v>343</v>
      </c>
      <c r="B485" s="95">
        <v>2</v>
      </c>
      <c r="C485" s="95" t="s">
        <v>7</v>
      </c>
      <c r="D485" s="95" t="s">
        <v>32</v>
      </c>
      <c r="E485" s="95"/>
      <c r="F485" s="95"/>
    </row>
    <row r="486" spans="1:6" ht="45">
      <c r="A486" s="93" t="s">
        <v>344</v>
      </c>
      <c r="B486" s="93">
        <v>3</v>
      </c>
      <c r="C486" s="93" t="s">
        <v>7</v>
      </c>
      <c r="D486" s="93" t="s">
        <v>32</v>
      </c>
      <c r="E486" s="93"/>
      <c r="F486" s="93"/>
    </row>
    <row r="487" spans="1:6" ht="45">
      <c r="A487" s="95" t="s">
        <v>345</v>
      </c>
      <c r="B487" s="95">
        <v>1</v>
      </c>
      <c r="C487" s="95" t="s">
        <v>7</v>
      </c>
      <c r="D487" s="95" t="s">
        <v>32</v>
      </c>
      <c r="E487" s="95"/>
      <c r="F487" s="95"/>
    </row>
    <row r="488" spans="1:6" ht="45">
      <c r="A488" s="93" t="s">
        <v>346</v>
      </c>
      <c r="B488" s="93">
        <v>2</v>
      </c>
      <c r="C488" s="93" t="s">
        <v>7</v>
      </c>
      <c r="D488" s="93" t="s">
        <v>32</v>
      </c>
      <c r="E488" s="93"/>
      <c r="F488" s="93"/>
    </row>
    <row r="489" spans="1:6" ht="45">
      <c r="A489" s="95" t="s">
        <v>347</v>
      </c>
      <c r="B489" s="95">
        <v>3</v>
      </c>
      <c r="C489" s="95" t="s">
        <v>7</v>
      </c>
      <c r="D489" s="95" t="s">
        <v>32</v>
      </c>
      <c r="E489" s="95"/>
      <c r="F489" s="95"/>
    </row>
    <row r="490" spans="1:6" ht="45">
      <c r="A490" s="93" t="s">
        <v>348</v>
      </c>
      <c r="B490" s="93">
        <v>4</v>
      </c>
      <c r="C490" s="93" t="s">
        <v>7</v>
      </c>
      <c r="D490" s="93" t="s">
        <v>32</v>
      </c>
      <c r="E490" s="93"/>
      <c r="F490" s="93"/>
    </row>
    <row r="491" spans="1:6" ht="45">
      <c r="A491" s="95" t="s">
        <v>349</v>
      </c>
      <c r="B491" s="95">
        <v>1</v>
      </c>
      <c r="C491" s="95" t="s">
        <v>7</v>
      </c>
      <c r="D491" s="95" t="s">
        <v>51</v>
      </c>
      <c r="E491" s="95"/>
      <c r="F491" s="95"/>
    </row>
    <row r="492" spans="1:6" ht="30">
      <c r="A492" s="93" t="s">
        <v>349</v>
      </c>
      <c r="B492" s="93">
        <v>1</v>
      </c>
      <c r="C492" s="93" t="s">
        <v>19</v>
      </c>
      <c r="D492" s="93" t="s">
        <v>100</v>
      </c>
      <c r="E492" s="93"/>
      <c r="F492" s="93"/>
    </row>
    <row r="493" spans="1:6" ht="60">
      <c r="A493" s="95" t="s">
        <v>349</v>
      </c>
      <c r="B493" s="95">
        <v>1</v>
      </c>
      <c r="C493" s="95" t="s">
        <v>56</v>
      </c>
      <c r="D493" s="95" t="s">
        <v>48</v>
      </c>
      <c r="E493" s="95"/>
      <c r="F493" s="95"/>
    </row>
    <row r="494" spans="1:6" ht="45">
      <c r="A494" s="93" t="s">
        <v>350</v>
      </c>
      <c r="B494" s="93">
        <v>1</v>
      </c>
      <c r="C494" s="93" t="s">
        <v>7</v>
      </c>
      <c r="D494" s="93" t="s">
        <v>51</v>
      </c>
      <c r="E494" s="93"/>
      <c r="F494" s="93"/>
    </row>
    <row r="495" spans="1:6">
      <c r="A495" s="95" t="s">
        <v>350</v>
      </c>
      <c r="B495" s="95">
        <v>1</v>
      </c>
      <c r="C495" s="95" t="s">
        <v>19</v>
      </c>
      <c r="D495" s="95" t="s">
        <v>110</v>
      </c>
      <c r="E495" s="95"/>
      <c r="F495" s="95"/>
    </row>
    <row r="496" spans="1:6" ht="60">
      <c r="A496" s="93" t="s">
        <v>350</v>
      </c>
      <c r="B496" s="93">
        <v>1</v>
      </c>
      <c r="C496" s="93" t="s">
        <v>56</v>
      </c>
      <c r="D496" s="93" t="s">
        <v>70</v>
      </c>
      <c r="E496" s="93"/>
      <c r="F496" s="93"/>
    </row>
    <row r="497" spans="1:6" ht="45">
      <c r="A497" s="95" t="s">
        <v>351</v>
      </c>
      <c r="B497" s="95">
        <v>1</v>
      </c>
      <c r="C497" s="95" t="s">
        <v>7</v>
      </c>
      <c r="D497" s="95" t="s">
        <v>51</v>
      </c>
      <c r="E497" s="95"/>
      <c r="F497" s="95"/>
    </row>
    <row r="498" spans="1:6" ht="60">
      <c r="A498" s="93" t="s">
        <v>351</v>
      </c>
      <c r="B498" s="93">
        <v>1</v>
      </c>
      <c r="C498" s="93" t="s">
        <v>56</v>
      </c>
      <c r="D498" s="93" t="s">
        <v>48</v>
      </c>
      <c r="E498" s="93"/>
      <c r="F498" s="93"/>
    </row>
    <row r="499" spans="1:6" ht="45">
      <c r="A499" s="95" t="s">
        <v>352</v>
      </c>
      <c r="B499" s="95">
        <v>1</v>
      </c>
      <c r="C499" s="95" t="s">
        <v>7</v>
      </c>
      <c r="D499" s="95" t="s">
        <v>51</v>
      </c>
      <c r="E499" s="95"/>
      <c r="F499" s="95"/>
    </row>
    <row r="500" spans="1:6" ht="60">
      <c r="A500" s="93" t="s">
        <v>352</v>
      </c>
      <c r="B500" s="93">
        <v>1</v>
      </c>
      <c r="C500" s="93" t="s">
        <v>56</v>
      </c>
      <c r="D500" s="93" t="s">
        <v>48</v>
      </c>
      <c r="E500" s="93"/>
      <c r="F500" s="93"/>
    </row>
    <row r="501" spans="1:6" ht="45">
      <c r="A501" s="95" t="s">
        <v>353</v>
      </c>
      <c r="B501" s="95">
        <v>1</v>
      </c>
      <c r="C501" s="95" t="s">
        <v>7</v>
      </c>
      <c r="D501" s="95" t="s">
        <v>51</v>
      </c>
      <c r="E501" s="95"/>
      <c r="F501" s="95"/>
    </row>
    <row r="502" spans="1:6" ht="60">
      <c r="A502" s="93" t="s">
        <v>353</v>
      </c>
      <c r="B502" s="93">
        <v>1</v>
      </c>
      <c r="C502" s="93" t="s">
        <v>56</v>
      </c>
      <c r="D502" s="93" t="s">
        <v>48</v>
      </c>
      <c r="E502" s="93"/>
      <c r="F502" s="93"/>
    </row>
    <row r="503" spans="1:6" ht="45">
      <c r="A503" s="95" t="s">
        <v>354</v>
      </c>
      <c r="B503" s="95">
        <v>1</v>
      </c>
      <c r="C503" s="95" t="s">
        <v>7</v>
      </c>
      <c r="D503" s="95" t="s">
        <v>51</v>
      </c>
      <c r="E503" s="95"/>
      <c r="F503" s="95"/>
    </row>
    <row r="504" spans="1:6" ht="60">
      <c r="A504" s="93" t="s">
        <v>354</v>
      </c>
      <c r="B504" s="93">
        <v>1</v>
      </c>
      <c r="C504" s="93" t="s">
        <v>56</v>
      </c>
      <c r="D504" s="93" t="s">
        <v>48</v>
      </c>
      <c r="E504" s="93"/>
      <c r="F504" s="93"/>
    </row>
    <row r="505" spans="1:6" ht="45">
      <c r="A505" s="95" t="s">
        <v>355</v>
      </c>
      <c r="B505" s="95">
        <v>1</v>
      </c>
      <c r="C505" s="95" t="s">
        <v>7</v>
      </c>
      <c r="D505" s="95" t="s">
        <v>51</v>
      </c>
      <c r="E505" s="95"/>
      <c r="F505" s="95"/>
    </row>
    <row r="506" spans="1:6" ht="60">
      <c r="A506" s="93" t="s">
        <v>355</v>
      </c>
      <c r="B506" s="93">
        <v>1</v>
      </c>
      <c r="C506" s="93" t="s">
        <v>56</v>
      </c>
      <c r="D506" s="93" t="s">
        <v>48</v>
      </c>
      <c r="E506" s="93"/>
      <c r="F506" s="93"/>
    </row>
    <row r="507" spans="1:6" ht="45">
      <c r="A507" s="95" t="s">
        <v>356</v>
      </c>
      <c r="B507" s="95">
        <v>2</v>
      </c>
      <c r="C507" s="95" t="s">
        <v>7</v>
      </c>
      <c r="D507" s="95" t="s">
        <v>51</v>
      </c>
      <c r="E507" s="95"/>
      <c r="F507" s="95"/>
    </row>
    <row r="508" spans="1:6" ht="45">
      <c r="A508" s="93" t="s">
        <v>357</v>
      </c>
      <c r="B508" s="93">
        <v>3</v>
      </c>
      <c r="C508" s="93" t="s">
        <v>7</v>
      </c>
      <c r="D508" s="93" t="s">
        <v>51</v>
      </c>
      <c r="E508" s="93"/>
      <c r="F508" s="93"/>
    </row>
    <row r="509" spans="1:6" ht="45">
      <c r="A509" s="95" t="s">
        <v>358</v>
      </c>
      <c r="B509" s="95">
        <v>1</v>
      </c>
      <c r="C509" s="95" t="s">
        <v>7</v>
      </c>
      <c r="D509" s="95" t="s">
        <v>51</v>
      </c>
      <c r="E509" s="95"/>
      <c r="F509" s="95"/>
    </row>
    <row r="510" spans="1:6" ht="60">
      <c r="A510" s="93" t="s">
        <v>358</v>
      </c>
      <c r="B510" s="93">
        <v>1</v>
      </c>
      <c r="C510" s="93" t="s">
        <v>56</v>
      </c>
      <c r="D510" s="93" t="s">
        <v>48</v>
      </c>
      <c r="E510" s="93"/>
      <c r="F510" s="93"/>
    </row>
    <row r="511" spans="1:6" ht="45">
      <c r="A511" s="95" t="s">
        <v>359</v>
      </c>
      <c r="B511" s="95">
        <v>1</v>
      </c>
      <c r="C511" s="95" t="s">
        <v>7</v>
      </c>
      <c r="D511" s="95" t="s">
        <v>51</v>
      </c>
      <c r="E511" s="95"/>
      <c r="F511" s="95"/>
    </row>
    <row r="512" spans="1:6" ht="60">
      <c r="A512" s="93" t="s">
        <v>359</v>
      </c>
      <c r="B512" s="93">
        <v>1</v>
      </c>
      <c r="C512" s="93" t="s">
        <v>56</v>
      </c>
      <c r="D512" s="93" t="s">
        <v>48</v>
      </c>
      <c r="E512" s="93"/>
      <c r="F512" s="93"/>
    </row>
    <row r="513" spans="1:6" ht="45">
      <c r="A513" s="95" t="s">
        <v>360</v>
      </c>
      <c r="B513" s="95">
        <v>1</v>
      </c>
      <c r="C513" s="95" t="s">
        <v>7</v>
      </c>
      <c r="D513" s="95" t="s">
        <v>51</v>
      </c>
      <c r="E513" s="95"/>
      <c r="F513" s="95"/>
    </row>
    <row r="514" spans="1:6" ht="60">
      <c r="A514" s="93" t="s">
        <v>360</v>
      </c>
      <c r="B514" s="93">
        <v>1</v>
      </c>
      <c r="C514" s="93" t="s">
        <v>56</v>
      </c>
      <c r="D514" s="93" t="s">
        <v>48</v>
      </c>
      <c r="E514" s="93"/>
      <c r="F514" s="93"/>
    </row>
    <row r="515" spans="1:6" ht="30">
      <c r="A515" s="95" t="s">
        <v>360</v>
      </c>
      <c r="B515" s="95">
        <v>1</v>
      </c>
      <c r="C515" s="95" t="s">
        <v>22</v>
      </c>
      <c r="D515" s="95" t="s">
        <v>361</v>
      </c>
      <c r="E515" s="95"/>
      <c r="F515" s="95"/>
    </row>
    <row r="516" spans="1:6" ht="45">
      <c r="A516" s="93" t="s">
        <v>362</v>
      </c>
      <c r="B516" s="93">
        <v>3</v>
      </c>
      <c r="C516" s="93" t="s">
        <v>7</v>
      </c>
      <c r="D516" s="93" t="s">
        <v>51</v>
      </c>
      <c r="E516" s="93"/>
      <c r="F516" s="93"/>
    </row>
    <row r="517" spans="1:6" ht="60">
      <c r="A517" s="95" t="s">
        <v>362</v>
      </c>
      <c r="B517" s="95">
        <v>3</v>
      </c>
      <c r="C517" s="95" t="s">
        <v>56</v>
      </c>
      <c r="D517" s="95" t="s">
        <v>48</v>
      </c>
      <c r="E517" s="95"/>
      <c r="F517" s="95"/>
    </row>
    <row r="518" spans="1:6" ht="30">
      <c r="A518" s="93" t="s">
        <v>362</v>
      </c>
      <c r="B518" s="93">
        <v>3</v>
      </c>
      <c r="C518" s="93" t="s">
        <v>19</v>
      </c>
      <c r="D518" s="93" t="s">
        <v>100</v>
      </c>
      <c r="E518" s="93"/>
      <c r="F518" s="93"/>
    </row>
    <row r="519" spans="1:6" ht="45">
      <c r="A519" s="95" t="s">
        <v>363</v>
      </c>
      <c r="B519" s="95">
        <v>3</v>
      </c>
      <c r="C519" s="95" t="s">
        <v>7</v>
      </c>
      <c r="D519" s="95" t="s">
        <v>51</v>
      </c>
      <c r="E519" s="95"/>
      <c r="F519" s="95"/>
    </row>
    <row r="520" spans="1:6" ht="60">
      <c r="A520" s="93" t="s">
        <v>363</v>
      </c>
      <c r="B520" s="93">
        <v>3</v>
      </c>
      <c r="C520" s="93" t="s">
        <v>56</v>
      </c>
      <c r="D520" s="93" t="s">
        <v>48</v>
      </c>
      <c r="E520" s="93"/>
      <c r="F520" s="93"/>
    </row>
    <row r="521" spans="1:6" ht="30">
      <c r="A521" s="95" t="s">
        <v>363</v>
      </c>
      <c r="B521" s="95">
        <v>3</v>
      </c>
      <c r="C521" s="95" t="s">
        <v>19</v>
      </c>
      <c r="D521" s="95" t="s">
        <v>110</v>
      </c>
      <c r="E521" s="95"/>
      <c r="F521" s="95"/>
    </row>
    <row r="522" spans="1:6" ht="45">
      <c r="A522" s="93" t="s">
        <v>364</v>
      </c>
      <c r="B522" s="93">
        <v>3</v>
      </c>
      <c r="C522" s="93" t="s">
        <v>7</v>
      </c>
      <c r="D522" s="93" t="s">
        <v>51</v>
      </c>
      <c r="E522" s="93"/>
      <c r="F522" s="93"/>
    </row>
    <row r="523" spans="1:6" ht="60">
      <c r="A523" s="95" t="s">
        <v>364</v>
      </c>
      <c r="B523" s="95">
        <v>3</v>
      </c>
      <c r="C523" s="95" t="s">
        <v>56</v>
      </c>
      <c r="D523" s="95" t="s">
        <v>48</v>
      </c>
      <c r="E523" s="95"/>
      <c r="F523" s="95"/>
    </row>
    <row r="524" spans="1:6" ht="45">
      <c r="A524" s="93" t="s">
        <v>365</v>
      </c>
      <c r="B524" s="93">
        <v>1</v>
      </c>
      <c r="C524" s="93" t="s">
        <v>7</v>
      </c>
      <c r="D524" s="93" t="s">
        <v>32</v>
      </c>
      <c r="E524" s="93"/>
      <c r="F524" s="93"/>
    </row>
    <row r="525" spans="1:6" ht="45">
      <c r="A525" s="95" t="s">
        <v>366</v>
      </c>
      <c r="B525" s="95">
        <v>2</v>
      </c>
      <c r="C525" s="95" t="s">
        <v>7</v>
      </c>
      <c r="D525" s="95" t="s">
        <v>32</v>
      </c>
      <c r="E525" s="95"/>
      <c r="F525" s="95"/>
    </row>
    <row r="526" spans="1:6" ht="45">
      <c r="A526" s="93" t="s">
        <v>367</v>
      </c>
      <c r="B526" s="93">
        <v>3</v>
      </c>
      <c r="C526" s="93" t="s">
        <v>7</v>
      </c>
      <c r="D526" s="93" t="s">
        <v>32</v>
      </c>
      <c r="E526" s="93"/>
      <c r="F526" s="93"/>
    </row>
    <row r="527" spans="1:6" ht="45">
      <c r="A527" s="95" t="s">
        <v>368</v>
      </c>
      <c r="B527" s="95">
        <v>1</v>
      </c>
      <c r="C527" s="95" t="s">
        <v>7</v>
      </c>
      <c r="D527" s="95" t="s">
        <v>32</v>
      </c>
      <c r="E527" s="95"/>
      <c r="F527" s="95"/>
    </row>
    <row r="528" spans="1:6" ht="45">
      <c r="A528" s="93" t="s">
        <v>369</v>
      </c>
      <c r="B528" s="93">
        <v>2</v>
      </c>
      <c r="C528" s="93" t="s">
        <v>7</v>
      </c>
      <c r="D528" s="93" t="s">
        <v>32</v>
      </c>
      <c r="E528" s="93"/>
      <c r="F528" s="93"/>
    </row>
    <row r="529" spans="1:6" ht="45">
      <c r="A529" s="95" t="s">
        <v>370</v>
      </c>
      <c r="B529" s="95">
        <v>3</v>
      </c>
      <c r="C529" s="95" t="s">
        <v>7</v>
      </c>
      <c r="D529" s="95" t="s">
        <v>32</v>
      </c>
      <c r="E529" s="95"/>
      <c r="F529" s="95"/>
    </row>
    <row r="530" spans="1:6" ht="45">
      <c r="A530" s="93" t="s">
        <v>371</v>
      </c>
      <c r="B530" s="93">
        <v>4</v>
      </c>
      <c r="C530" s="93" t="s">
        <v>7</v>
      </c>
      <c r="D530" s="93" t="s">
        <v>32</v>
      </c>
      <c r="E530" s="93"/>
      <c r="F530" s="93"/>
    </row>
    <row r="531" spans="1:6" ht="45">
      <c r="A531" s="95" t="s">
        <v>372</v>
      </c>
      <c r="B531" s="95">
        <v>3</v>
      </c>
      <c r="C531" s="95" t="s">
        <v>7</v>
      </c>
      <c r="D531" s="95" t="s">
        <v>373</v>
      </c>
      <c r="E531" s="95"/>
      <c r="F531" s="95"/>
    </row>
    <row r="532" spans="1:6" ht="60" customHeight="1">
      <c r="A532" s="93" t="s">
        <v>372</v>
      </c>
      <c r="B532" s="93">
        <v>3</v>
      </c>
      <c r="C532" s="93" t="s">
        <v>22</v>
      </c>
      <c r="D532" s="93" t="s">
        <v>361</v>
      </c>
      <c r="E532" s="93"/>
      <c r="F532" s="93"/>
    </row>
    <row r="533" spans="1:6" ht="45">
      <c r="A533" s="95" t="s">
        <v>372</v>
      </c>
      <c r="B533" s="95">
        <v>3</v>
      </c>
      <c r="C533" s="95" t="s">
        <v>19</v>
      </c>
      <c r="D533" s="95" t="s">
        <v>374</v>
      </c>
      <c r="E533" s="95"/>
      <c r="F533" s="95"/>
    </row>
    <row r="534" spans="1:6" ht="45">
      <c r="A534" s="93" t="s">
        <v>375</v>
      </c>
      <c r="B534" s="93">
        <v>3</v>
      </c>
      <c r="C534" s="93" t="s">
        <v>7</v>
      </c>
      <c r="D534" s="93" t="s">
        <v>373</v>
      </c>
      <c r="E534" s="93"/>
      <c r="F534" s="93"/>
    </row>
    <row r="535" spans="1:6" ht="30">
      <c r="A535" s="95" t="s">
        <v>375</v>
      </c>
      <c r="B535" s="95">
        <v>3</v>
      </c>
      <c r="C535" s="95" t="s">
        <v>22</v>
      </c>
      <c r="D535" s="95" t="s">
        <v>361</v>
      </c>
      <c r="E535" s="95"/>
      <c r="F535" s="95"/>
    </row>
    <row r="536" spans="1:6" ht="30">
      <c r="A536" s="93" t="s">
        <v>375</v>
      </c>
      <c r="B536" s="93">
        <v>3</v>
      </c>
      <c r="C536" s="93" t="s">
        <v>19</v>
      </c>
      <c r="D536" s="93" t="s">
        <v>374</v>
      </c>
      <c r="E536" s="93"/>
      <c r="F536" s="93"/>
    </row>
    <row r="537" spans="1:6" ht="45">
      <c r="A537" s="95" t="s">
        <v>376</v>
      </c>
      <c r="B537" s="95">
        <v>3</v>
      </c>
      <c r="C537" s="95" t="s">
        <v>7</v>
      </c>
      <c r="D537" s="95" t="s">
        <v>51</v>
      </c>
      <c r="E537" s="95"/>
      <c r="F537" s="95"/>
    </row>
    <row r="538" spans="1:6" ht="30">
      <c r="A538" s="93" t="s">
        <v>376</v>
      </c>
      <c r="B538" s="93">
        <v>3</v>
      </c>
      <c r="C538" s="93" t="s">
        <v>22</v>
      </c>
      <c r="D538" s="93" t="s">
        <v>361</v>
      </c>
      <c r="E538" s="93"/>
      <c r="F538" s="93"/>
    </row>
    <row r="539" spans="1:6" ht="45">
      <c r="A539" s="95" t="s">
        <v>377</v>
      </c>
      <c r="B539" s="95">
        <v>3</v>
      </c>
      <c r="C539" s="95" t="s">
        <v>7</v>
      </c>
      <c r="D539" s="95" t="s">
        <v>373</v>
      </c>
      <c r="E539" s="95"/>
      <c r="F539" s="95"/>
    </row>
    <row r="540" spans="1:6" ht="30">
      <c r="A540" s="93" t="s">
        <v>377</v>
      </c>
      <c r="B540" s="93">
        <v>3</v>
      </c>
      <c r="C540" s="93" t="s">
        <v>22</v>
      </c>
      <c r="D540" s="93" t="s">
        <v>361</v>
      </c>
      <c r="E540" s="93"/>
      <c r="F540" s="93"/>
    </row>
    <row r="541" spans="1:6" ht="30">
      <c r="A541" s="95" t="s">
        <v>377</v>
      </c>
      <c r="B541" s="95">
        <v>3</v>
      </c>
      <c r="C541" s="95" t="s">
        <v>19</v>
      </c>
      <c r="D541" s="95" t="s">
        <v>378</v>
      </c>
      <c r="E541" s="95"/>
      <c r="F541" s="95"/>
    </row>
    <row r="542" spans="1:6" ht="45">
      <c r="A542" s="93" t="s">
        <v>379</v>
      </c>
      <c r="B542" s="93">
        <v>2</v>
      </c>
      <c r="C542" s="93" t="s">
        <v>7</v>
      </c>
      <c r="D542" s="93" t="s">
        <v>51</v>
      </c>
      <c r="E542" s="93"/>
      <c r="F542" s="93"/>
    </row>
    <row r="543" spans="1:6" ht="45">
      <c r="A543" s="95" t="s">
        <v>379</v>
      </c>
      <c r="B543" s="95">
        <v>2</v>
      </c>
      <c r="C543" s="95" t="s">
        <v>103</v>
      </c>
      <c r="D543" s="95" t="s">
        <v>380</v>
      </c>
      <c r="E543" s="95"/>
      <c r="F543" s="95"/>
    </row>
    <row r="544" spans="1:6" ht="30">
      <c r="A544" s="93" t="s">
        <v>379</v>
      </c>
      <c r="B544" s="93">
        <v>2</v>
      </c>
      <c r="C544" s="93" t="s">
        <v>22</v>
      </c>
      <c r="D544" s="93" t="s">
        <v>361</v>
      </c>
      <c r="E544" s="93"/>
      <c r="F544" s="93"/>
    </row>
    <row r="545" spans="1:6" ht="30">
      <c r="A545" s="95" t="s">
        <v>379</v>
      </c>
      <c r="B545" s="95">
        <v>2</v>
      </c>
      <c r="C545" s="95" t="s">
        <v>19</v>
      </c>
      <c r="D545" s="95" t="s">
        <v>381</v>
      </c>
      <c r="E545" s="95"/>
      <c r="F545" s="95"/>
    </row>
    <row r="546" spans="1:6" ht="45">
      <c r="A546" s="93" t="s">
        <v>382</v>
      </c>
      <c r="B546" s="93">
        <v>2</v>
      </c>
      <c r="C546" s="93" t="s">
        <v>7</v>
      </c>
      <c r="D546" s="93" t="s">
        <v>383</v>
      </c>
      <c r="E546" s="93"/>
      <c r="F546" s="93"/>
    </row>
    <row r="547" spans="1:6" ht="45">
      <c r="A547" s="95" t="s">
        <v>382</v>
      </c>
      <c r="B547" s="95">
        <v>2</v>
      </c>
      <c r="C547" s="95" t="s">
        <v>19</v>
      </c>
      <c r="D547" s="95" t="s">
        <v>384</v>
      </c>
      <c r="E547" s="95"/>
      <c r="F547" s="95"/>
    </row>
    <row r="548" spans="1:6" ht="45">
      <c r="A548" s="93" t="s">
        <v>385</v>
      </c>
      <c r="B548" s="93">
        <v>3</v>
      </c>
      <c r="C548" s="93" t="s">
        <v>7</v>
      </c>
      <c r="D548" s="93" t="s">
        <v>386</v>
      </c>
      <c r="E548" s="93"/>
      <c r="F548" s="93"/>
    </row>
    <row r="549" spans="1:6" ht="30">
      <c r="A549" s="95" t="s">
        <v>385</v>
      </c>
      <c r="B549" s="95">
        <v>3</v>
      </c>
      <c r="C549" s="95" t="s">
        <v>19</v>
      </c>
      <c r="D549" s="95" t="s">
        <v>387</v>
      </c>
      <c r="E549" s="95"/>
      <c r="F549" s="95"/>
    </row>
    <row r="550" spans="1:6" ht="60">
      <c r="A550" s="93" t="s">
        <v>388</v>
      </c>
      <c r="B550" s="93">
        <v>3</v>
      </c>
      <c r="C550" s="93" t="s">
        <v>7</v>
      </c>
      <c r="D550" s="93" t="s">
        <v>383</v>
      </c>
      <c r="E550" s="93"/>
      <c r="F550" s="93"/>
    </row>
    <row r="551" spans="1:6" ht="60">
      <c r="A551" s="95" t="s">
        <v>388</v>
      </c>
      <c r="B551" s="95">
        <v>3</v>
      </c>
      <c r="C551" s="95" t="s">
        <v>19</v>
      </c>
      <c r="D551" s="95" t="s">
        <v>384</v>
      </c>
      <c r="E551" s="95"/>
      <c r="F551" s="95"/>
    </row>
    <row r="552" spans="1:6" ht="45">
      <c r="A552" s="93" t="s">
        <v>389</v>
      </c>
      <c r="B552" s="93">
        <v>3</v>
      </c>
      <c r="C552" s="93" t="s">
        <v>7</v>
      </c>
      <c r="D552" s="93" t="s">
        <v>390</v>
      </c>
      <c r="E552" s="93"/>
      <c r="F552" s="93"/>
    </row>
    <row r="553" spans="1:6">
      <c r="A553" s="95" t="s">
        <v>389</v>
      </c>
      <c r="B553" s="95">
        <v>3</v>
      </c>
      <c r="C553" s="95" t="s">
        <v>22</v>
      </c>
      <c r="D553" s="95" t="s">
        <v>361</v>
      </c>
      <c r="E553" s="95"/>
      <c r="F553" s="95"/>
    </row>
    <row r="554" spans="1:6">
      <c r="A554" s="93" t="s">
        <v>389</v>
      </c>
      <c r="B554" s="93">
        <v>3</v>
      </c>
      <c r="C554" s="93" t="s">
        <v>19</v>
      </c>
      <c r="D554" s="93" t="s">
        <v>387</v>
      </c>
      <c r="E554" s="93"/>
      <c r="F554" s="93"/>
    </row>
    <row r="555" spans="1:6" ht="45">
      <c r="A555" s="95" t="s">
        <v>391</v>
      </c>
      <c r="B555" s="95">
        <v>1</v>
      </c>
      <c r="C555" s="95" t="s">
        <v>7</v>
      </c>
      <c r="D555" s="95" t="s">
        <v>373</v>
      </c>
      <c r="E555" s="95"/>
      <c r="F555" s="95"/>
    </row>
    <row r="556" spans="1:6" ht="45">
      <c r="A556" s="93" t="s">
        <v>391</v>
      </c>
      <c r="B556" s="93">
        <v>1</v>
      </c>
      <c r="C556" s="93" t="s">
        <v>22</v>
      </c>
      <c r="D556" s="93" t="s">
        <v>361</v>
      </c>
      <c r="E556" s="93"/>
      <c r="F556" s="93"/>
    </row>
    <row r="557" spans="1:6" ht="45">
      <c r="A557" s="95" t="s">
        <v>391</v>
      </c>
      <c r="B557" s="95">
        <v>1</v>
      </c>
      <c r="C557" s="95" t="s">
        <v>19</v>
      </c>
      <c r="D557" s="95" t="s">
        <v>374</v>
      </c>
      <c r="E557" s="95"/>
      <c r="F557" s="95"/>
    </row>
    <row r="558" spans="1:6" ht="45">
      <c r="A558" s="93" t="s">
        <v>392</v>
      </c>
      <c r="B558" s="93">
        <v>2</v>
      </c>
      <c r="C558" s="93" t="s">
        <v>7</v>
      </c>
      <c r="D558" s="93" t="s">
        <v>383</v>
      </c>
      <c r="E558" s="93"/>
      <c r="F558" s="93"/>
    </row>
    <row r="559" spans="1:6" ht="45">
      <c r="A559" s="95" t="s">
        <v>392</v>
      </c>
      <c r="B559" s="95">
        <v>2</v>
      </c>
      <c r="C559" s="95" t="s">
        <v>19</v>
      </c>
      <c r="D559" s="95" t="s">
        <v>384</v>
      </c>
      <c r="E559" s="95"/>
      <c r="F559" s="95"/>
    </row>
    <row r="560" spans="1:6" ht="45">
      <c r="A560" s="93" t="s">
        <v>393</v>
      </c>
      <c r="B560" s="93">
        <v>3</v>
      </c>
      <c r="C560" s="93" t="s">
        <v>7</v>
      </c>
      <c r="D560" s="93" t="s">
        <v>51</v>
      </c>
      <c r="E560" s="93"/>
      <c r="F560" s="93"/>
    </row>
    <row r="561" spans="1:6" ht="30">
      <c r="A561" s="95" t="s">
        <v>393</v>
      </c>
      <c r="B561" s="95">
        <v>3</v>
      </c>
      <c r="C561" s="95" t="s">
        <v>22</v>
      </c>
      <c r="D561" s="95" t="s">
        <v>361</v>
      </c>
      <c r="E561" s="95"/>
      <c r="F561" s="95"/>
    </row>
    <row r="562" spans="1:6" ht="45">
      <c r="A562" s="93" t="s">
        <v>394</v>
      </c>
      <c r="B562" s="93">
        <v>1</v>
      </c>
      <c r="C562" s="93" t="s">
        <v>7</v>
      </c>
      <c r="D562" s="93" t="s">
        <v>32</v>
      </c>
      <c r="E562" s="93"/>
      <c r="F562" s="93"/>
    </row>
    <row r="563" spans="1:6" ht="45">
      <c r="A563" s="95" t="s">
        <v>395</v>
      </c>
      <c r="B563" s="95">
        <v>2</v>
      </c>
      <c r="C563" s="95" t="s">
        <v>7</v>
      </c>
      <c r="D563" s="95" t="s">
        <v>32</v>
      </c>
      <c r="E563" s="95"/>
      <c r="F563" s="95"/>
    </row>
    <row r="564" spans="1:6" ht="45">
      <c r="A564" s="93" t="s">
        <v>396</v>
      </c>
      <c r="B564" s="93">
        <v>3</v>
      </c>
      <c r="C564" s="93" t="s">
        <v>7</v>
      </c>
      <c r="D564" s="93" t="s">
        <v>32</v>
      </c>
      <c r="E564" s="93"/>
      <c r="F564" s="93"/>
    </row>
    <row r="565" spans="1:6" ht="30">
      <c r="A565" s="95" t="s">
        <v>397</v>
      </c>
      <c r="B565" s="95">
        <v>1</v>
      </c>
      <c r="C565" s="95" t="s">
        <v>7</v>
      </c>
      <c r="D565" s="95" t="s">
        <v>398</v>
      </c>
      <c r="E565" s="95"/>
      <c r="F565" s="95"/>
    </row>
    <row r="566" spans="1:6">
      <c r="A566" s="93" t="s">
        <v>397</v>
      </c>
      <c r="B566" s="93">
        <v>1</v>
      </c>
      <c r="C566" s="93" t="s">
        <v>19</v>
      </c>
      <c r="D566" s="93" t="s">
        <v>399</v>
      </c>
      <c r="E566" s="93"/>
      <c r="F566" s="93"/>
    </row>
    <row r="567" spans="1:6" ht="30">
      <c r="A567" s="95" t="s">
        <v>400</v>
      </c>
      <c r="B567" s="95">
        <v>2</v>
      </c>
      <c r="C567" s="95" t="s">
        <v>7</v>
      </c>
      <c r="D567" s="95" t="s">
        <v>398</v>
      </c>
      <c r="E567" s="95"/>
      <c r="F567" s="95"/>
    </row>
    <row r="568" spans="1:6">
      <c r="A568" s="93" t="s">
        <v>400</v>
      </c>
      <c r="B568" s="93">
        <v>2</v>
      </c>
      <c r="C568" s="93" t="s">
        <v>19</v>
      </c>
      <c r="D568" s="93" t="s">
        <v>399</v>
      </c>
      <c r="E568" s="93"/>
      <c r="F568" s="93"/>
    </row>
    <row r="569" spans="1:6" ht="30">
      <c r="A569" s="95" t="s">
        <v>401</v>
      </c>
      <c r="B569" s="95">
        <v>3</v>
      </c>
      <c r="C569" s="95" t="s">
        <v>7</v>
      </c>
      <c r="D569" s="95" t="s">
        <v>398</v>
      </c>
      <c r="E569" s="95"/>
      <c r="F569" s="95"/>
    </row>
    <row r="570" spans="1:6">
      <c r="A570" s="93" t="s">
        <v>401</v>
      </c>
      <c r="B570" s="93">
        <v>3</v>
      </c>
      <c r="C570" s="93" t="s">
        <v>19</v>
      </c>
      <c r="D570" s="93" t="s">
        <v>399</v>
      </c>
      <c r="E570" s="93"/>
      <c r="F570" s="93"/>
    </row>
    <row r="571" spans="1:6" ht="30">
      <c r="A571" s="95" t="s">
        <v>402</v>
      </c>
      <c r="B571" s="95">
        <v>4</v>
      </c>
      <c r="C571" s="95" t="s">
        <v>7</v>
      </c>
      <c r="D571" s="95" t="s">
        <v>398</v>
      </c>
      <c r="E571" s="95"/>
      <c r="F571" s="95"/>
    </row>
    <row r="572" spans="1:6">
      <c r="A572" s="93" t="s">
        <v>402</v>
      </c>
      <c r="B572" s="93">
        <v>4</v>
      </c>
      <c r="C572" s="93" t="s">
        <v>19</v>
      </c>
      <c r="D572" s="93" t="s">
        <v>399</v>
      </c>
      <c r="E572" s="93"/>
      <c r="F572" s="93"/>
    </row>
    <row r="573" spans="1:6" ht="45">
      <c r="A573" s="95" t="s">
        <v>403</v>
      </c>
      <c r="B573" s="95">
        <v>3</v>
      </c>
      <c r="C573" s="95" t="s">
        <v>7</v>
      </c>
      <c r="D573" s="95" t="s">
        <v>51</v>
      </c>
      <c r="E573" s="95"/>
      <c r="F573" s="95"/>
    </row>
    <row r="574" spans="1:6" ht="30">
      <c r="A574" s="93" t="s">
        <v>403</v>
      </c>
      <c r="B574" s="93">
        <v>3</v>
      </c>
      <c r="C574" s="93" t="s">
        <v>53</v>
      </c>
      <c r="D574" s="93" t="s">
        <v>54</v>
      </c>
      <c r="E574" s="93"/>
      <c r="F574" s="93"/>
    </row>
    <row r="575" spans="1:6" ht="30">
      <c r="A575" s="95" t="s">
        <v>403</v>
      </c>
      <c r="B575" s="95">
        <v>3</v>
      </c>
      <c r="C575" s="95" t="s">
        <v>15</v>
      </c>
      <c r="D575" s="95" t="s">
        <v>105</v>
      </c>
      <c r="E575" s="95"/>
      <c r="F575" s="95"/>
    </row>
    <row r="576" spans="1:6" ht="30">
      <c r="A576" s="93" t="s">
        <v>404</v>
      </c>
      <c r="B576" s="93">
        <v>3</v>
      </c>
      <c r="C576" s="93" t="s">
        <v>53</v>
      </c>
      <c r="D576" s="93" t="s">
        <v>54</v>
      </c>
      <c r="E576" s="93"/>
      <c r="F576" s="93"/>
    </row>
    <row r="577" spans="1:6" ht="45">
      <c r="A577" s="95" t="s">
        <v>404</v>
      </c>
      <c r="B577" s="95">
        <v>3</v>
      </c>
      <c r="C577" s="95" t="s">
        <v>7</v>
      </c>
      <c r="D577" s="95" t="s">
        <v>51</v>
      </c>
      <c r="E577" s="95"/>
      <c r="F577" s="95"/>
    </row>
    <row r="578" spans="1:6" ht="60">
      <c r="A578" s="93" t="s">
        <v>404</v>
      </c>
      <c r="B578" s="93">
        <v>3</v>
      </c>
      <c r="C578" s="93" t="s">
        <v>103</v>
      </c>
      <c r="D578" s="93" t="s">
        <v>106</v>
      </c>
      <c r="E578" s="93"/>
      <c r="F578" s="93"/>
    </row>
    <row r="579" spans="1:6" ht="30">
      <c r="A579" s="95" t="s">
        <v>405</v>
      </c>
      <c r="B579" s="95">
        <v>3</v>
      </c>
      <c r="C579" s="95" t="s">
        <v>15</v>
      </c>
      <c r="D579" s="95" t="s">
        <v>105</v>
      </c>
      <c r="E579" s="95"/>
      <c r="F579" s="95"/>
    </row>
    <row r="580" spans="1:6" ht="30">
      <c r="A580" s="93" t="s">
        <v>405</v>
      </c>
      <c r="B580" s="93">
        <v>3</v>
      </c>
      <c r="C580" s="93" t="s">
        <v>53</v>
      </c>
      <c r="D580" s="93" t="s">
        <v>54</v>
      </c>
      <c r="E580" s="93"/>
      <c r="F580" s="93"/>
    </row>
    <row r="581" spans="1:6" ht="45">
      <c r="A581" s="95" t="s">
        <v>405</v>
      </c>
      <c r="B581" s="95">
        <v>3</v>
      </c>
      <c r="C581" s="95" t="s">
        <v>7</v>
      </c>
      <c r="D581" s="95" t="s">
        <v>51</v>
      </c>
      <c r="E581" s="95"/>
      <c r="F581" s="95"/>
    </row>
    <row r="582" spans="1:6" ht="60">
      <c r="A582" s="93" t="s">
        <v>405</v>
      </c>
      <c r="B582" s="93">
        <v>3</v>
      </c>
      <c r="C582" s="93" t="s">
        <v>103</v>
      </c>
      <c r="D582" s="93" t="s">
        <v>106</v>
      </c>
      <c r="E582" s="93"/>
      <c r="F582" s="93"/>
    </row>
    <row r="583" spans="1:6" ht="30">
      <c r="A583" s="95" t="s">
        <v>406</v>
      </c>
      <c r="B583" s="95">
        <v>3</v>
      </c>
      <c r="C583" s="95" t="s">
        <v>53</v>
      </c>
      <c r="D583" s="95" t="s">
        <v>54</v>
      </c>
      <c r="E583" s="95"/>
      <c r="F583" s="95"/>
    </row>
    <row r="584" spans="1:6" ht="45">
      <c r="A584" s="93" t="s">
        <v>406</v>
      </c>
      <c r="B584" s="93">
        <v>3</v>
      </c>
      <c r="C584" s="93" t="s">
        <v>7</v>
      </c>
      <c r="D584" s="93" t="s">
        <v>32</v>
      </c>
      <c r="E584" s="93"/>
      <c r="F584" s="93"/>
    </row>
    <row r="585" spans="1:6" ht="45">
      <c r="A585" s="95" t="s">
        <v>407</v>
      </c>
      <c r="B585" s="95">
        <v>1</v>
      </c>
      <c r="C585" s="95" t="s">
        <v>7</v>
      </c>
      <c r="D585" s="95" t="s">
        <v>32</v>
      </c>
      <c r="E585" s="95"/>
      <c r="F585" s="95"/>
    </row>
    <row r="586" spans="1:6">
      <c r="A586" s="93" t="s">
        <v>407</v>
      </c>
      <c r="B586" s="93">
        <v>1</v>
      </c>
      <c r="C586" s="93" t="s">
        <v>53</v>
      </c>
      <c r="D586" s="93" t="s">
        <v>54</v>
      </c>
      <c r="E586" s="93"/>
      <c r="F586" s="93"/>
    </row>
    <row r="587" spans="1:6" ht="45">
      <c r="A587" s="95" t="s">
        <v>408</v>
      </c>
      <c r="B587" s="95">
        <v>2</v>
      </c>
      <c r="C587" s="95" t="s">
        <v>7</v>
      </c>
      <c r="D587" s="95" t="s">
        <v>32</v>
      </c>
      <c r="E587" s="95"/>
      <c r="F587" s="95"/>
    </row>
    <row r="588" spans="1:6">
      <c r="A588" s="93" t="s">
        <v>408</v>
      </c>
      <c r="B588" s="93">
        <v>2</v>
      </c>
      <c r="C588" s="93" t="s">
        <v>53</v>
      </c>
      <c r="D588" s="93" t="s">
        <v>54</v>
      </c>
      <c r="E588" s="93"/>
      <c r="F588" s="93"/>
    </row>
    <row r="589" spans="1:6" ht="45">
      <c r="A589" s="95" t="s">
        <v>409</v>
      </c>
      <c r="B589" s="95">
        <v>3</v>
      </c>
      <c r="C589" s="95" t="s">
        <v>7</v>
      </c>
      <c r="D589" s="95" t="s">
        <v>32</v>
      </c>
      <c r="E589" s="95"/>
      <c r="F589" s="95"/>
    </row>
    <row r="590" spans="1:6">
      <c r="A590" s="93" t="s">
        <v>409</v>
      </c>
      <c r="B590" s="93">
        <v>3</v>
      </c>
      <c r="C590" s="93" t="s">
        <v>53</v>
      </c>
      <c r="D590" s="93" t="s">
        <v>54</v>
      </c>
      <c r="E590" s="93"/>
      <c r="F590" s="93"/>
    </row>
    <row r="591" spans="1:6" ht="45">
      <c r="A591" s="95" t="s">
        <v>410</v>
      </c>
      <c r="B591" s="95">
        <v>1</v>
      </c>
      <c r="C591" s="95" t="s">
        <v>7</v>
      </c>
      <c r="D591" s="95" t="s">
        <v>32</v>
      </c>
      <c r="E591" s="95"/>
      <c r="F591" s="95"/>
    </row>
    <row r="592" spans="1:6">
      <c r="A592" s="93" t="s">
        <v>410</v>
      </c>
      <c r="B592" s="93">
        <v>1</v>
      </c>
      <c r="C592" s="93" t="s">
        <v>64</v>
      </c>
      <c r="D592" s="93" t="s">
        <v>54</v>
      </c>
      <c r="E592" s="93"/>
      <c r="F592" s="93"/>
    </row>
    <row r="593" spans="1:6" ht="45">
      <c r="A593" s="95" t="s">
        <v>411</v>
      </c>
      <c r="B593" s="95">
        <v>2</v>
      </c>
      <c r="C593" s="95" t="s">
        <v>7</v>
      </c>
      <c r="D593" s="95" t="s">
        <v>32</v>
      </c>
      <c r="E593" s="95"/>
      <c r="F593" s="95"/>
    </row>
    <row r="594" spans="1:6">
      <c r="A594" s="93" t="s">
        <v>411</v>
      </c>
      <c r="B594" s="93">
        <v>2</v>
      </c>
      <c r="C594" s="93" t="s">
        <v>64</v>
      </c>
      <c r="D594" s="93" t="s">
        <v>54</v>
      </c>
      <c r="E594" s="93"/>
      <c r="F594" s="93"/>
    </row>
    <row r="595" spans="1:6" ht="45">
      <c r="A595" s="95" t="s">
        <v>412</v>
      </c>
      <c r="B595" s="95">
        <v>3</v>
      </c>
      <c r="C595" s="95" t="s">
        <v>7</v>
      </c>
      <c r="D595" s="95" t="s">
        <v>32</v>
      </c>
      <c r="E595" s="95"/>
      <c r="F595" s="95"/>
    </row>
    <row r="596" spans="1:6">
      <c r="A596" s="93" t="s">
        <v>412</v>
      </c>
      <c r="B596" s="93">
        <v>3</v>
      </c>
      <c r="C596" s="93" t="s">
        <v>64</v>
      </c>
      <c r="D596" s="93" t="s">
        <v>54</v>
      </c>
      <c r="E596" s="93"/>
      <c r="F596" s="93"/>
    </row>
    <row r="597" spans="1:6" ht="45">
      <c r="A597" s="95" t="s">
        <v>413</v>
      </c>
      <c r="B597" s="95">
        <v>4</v>
      </c>
      <c r="C597" s="95" t="s">
        <v>7</v>
      </c>
      <c r="D597" s="95" t="s">
        <v>32</v>
      </c>
      <c r="E597" s="95"/>
      <c r="F597" s="95"/>
    </row>
    <row r="598" spans="1:6" ht="30">
      <c r="A598" s="93" t="s">
        <v>414</v>
      </c>
      <c r="B598" s="93">
        <v>2</v>
      </c>
      <c r="C598" s="93" t="s">
        <v>150</v>
      </c>
      <c r="D598" s="93" t="s">
        <v>105</v>
      </c>
      <c r="E598" s="93"/>
      <c r="F598" s="93"/>
    </row>
    <row r="599" spans="1:6" ht="45">
      <c r="A599" s="95" t="s">
        <v>415</v>
      </c>
      <c r="B599" s="95">
        <v>3</v>
      </c>
      <c r="C599" s="95" t="s">
        <v>150</v>
      </c>
      <c r="D599" s="95" t="s">
        <v>105</v>
      </c>
      <c r="E599" s="95"/>
      <c r="F599" s="95"/>
    </row>
    <row r="600" spans="1:6" ht="30">
      <c r="A600" s="93" t="s">
        <v>416</v>
      </c>
      <c r="B600" s="93">
        <v>3</v>
      </c>
      <c r="C600" s="93" t="s">
        <v>150</v>
      </c>
      <c r="D600" s="93" t="s">
        <v>105</v>
      </c>
      <c r="E600" s="93"/>
      <c r="F600" s="93"/>
    </row>
    <row r="601" spans="1:6" ht="30">
      <c r="A601" s="95" t="s">
        <v>417</v>
      </c>
      <c r="B601" s="95">
        <v>2</v>
      </c>
      <c r="C601" s="95" t="s">
        <v>150</v>
      </c>
      <c r="D601" s="95" t="s">
        <v>105</v>
      </c>
      <c r="E601" s="95"/>
      <c r="F601" s="95"/>
    </row>
    <row r="602" spans="1:6">
      <c r="A602" s="93" t="s">
        <v>418</v>
      </c>
      <c r="B602" s="93">
        <v>3</v>
      </c>
      <c r="C602" s="93" t="s">
        <v>150</v>
      </c>
      <c r="D602" s="93" t="s">
        <v>105</v>
      </c>
      <c r="E602" s="93"/>
      <c r="F602" s="93"/>
    </row>
    <row r="603" spans="1:6" ht="45">
      <c r="A603" s="95" t="s">
        <v>419</v>
      </c>
      <c r="B603" s="95">
        <v>3</v>
      </c>
      <c r="C603" s="95" t="s">
        <v>150</v>
      </c>
      <c r="D603" s="95" t="s">
        <v>105</v>
      </c>
      <c r="E603" s="95"/>
      <c r="F603" s="95"/>
    </row>
    <row r="604" spans="1:6" ht="30">
      <c r="A604" s="93" t="s">
        <v>420</v>
      </c>
      <c r="B604" s="93">
        <v>3</v>
      </c>
      <c r="C604" s="93" t="s">
        <v>150</v>
      </c>
      <c r="D604" s="93" t="s">
        <v>105</v>
      </c>
      <c r="E604" s="93"/>
      <c r="F604" s="93"/>
    </row>
    <row r="605" spans="1:6" ht="45">
      <c r="A605" s="95" t="s">
        <v>421</v>
      </c>
      <c r="B605" s="95">
        <v>3</v>
      </c>
      <c r="C605" s="95" t="s">
        <v>150</v>
      </c>
      <c r="D605" s="95" t="s">
        <v>105</v>
      </c>
      <c r="E605" s="95"/>
      <c r="F605" s="95"/>
    </row>
    <row r="606" spans="1:6" ht="45">
      <c r="A606" s="93" t="s">
        <v>422</v>
      </c>
      <c r="B606" s="93">
        <v>3</v>
      </c>
      <c r="C606" s="93" t="s">
        <v>150</v>
      </c>
      <c r="D606" s="93" t="s">
        <v>105</v>
      </c>
      <c r="E606" s="93"/>
      <c r="F606" s="93"/>
    </row>
    <row r="607" spans="1:6">
      <c r="A607" s="95" t="s">
        <v>423</v>
      </c>
      <c r="B607" s="95">
        <v>3</v>
      </c>
      <c r="C607" s="95" t="s">
        <v>150</v>
      </c>
      <c r="D607" s="95" t="s">
        <v>105</v>
      </c>
      <c r="E607" s="95"/>
      <c r="F607" s="95"/>
    </row>
    <row r="608" spans="1:6">
      <c r="A608" s="93" t="s">
        <v>424</v>
      </c>
      <c r="B608" s="93">
        <v>3</v>
      </c>
      <c r="C608" s="93" t="s">
        <v>150</v>
      </c>
      <c r="D608" s="93" t="s">
        <v>105</v>
      </c>
      <c r="E608" s="93"/>
      <c r="F608" s="93"/>
    </row>
    <row r="609" spans="1:6">
      <c r="A609" s="95" t="s">
        <v>425</v>
      </c>
      <c r="B609" s="95">
        <v>3</v>
      </c>
      <c r="C609" s="95" t="s">
        <v>150</v>
      </c>
      <c r="D609" s="95" t="s">
        <v>105</v>
      </c>
      <c r="E609" s="95"/>
      <c r="F609" s="95"/>
    </row>
    <row r="610" spans="1:6" ht="30">
      <c r="A610" s="93" t="s">
        <v>426</v>
      </c>
      <c r="B610" s="93">
        <v>3</v>
      </c>
      <c r="C610" s="93" t="s">
        <v>150</v>
      </c>
      <c r="D610" s="93" t="s">
        <v>105</v>
      </c>
      <c r="E610" s="93"/>
      <c r="F610" s="93"/>
    </row>
    <row r="611" spans="1:6" ht="45">
      <c r="A611" s="95" t="s">
        <v>427</v>
      </c>
      <c r="B611" s="95">
        <v>2</v>
      </c>
      <c r="C611" s="95" t="s">
        <v>7</v>
      </c>
      <c r="D611" s="95" t="s">
        <v>51</v>
      </c>
      <c r="E611" s="95"/>
      <c r="F611" s="95"/>
    </row>
    <row r="612" spans="1:6" ht="30">
      <c r="A612" s="93" t="s">
        <v>428</v>
      </c>
      <c r="B612" s="93">
        <v>3</v>
      </c>
      <c r="C612" s="93" t="s">
        <v>53</v>
      </c>
      <c r="D612" s="93" t="s">
        <v>54</v>
      </c>
      <c r="E612" s="93"/>
      <c r="F612" s="93"/>
    </row>
    <row r="613" spans="1:6" ht="45">
      <c r="A613" s="95" t="s">
        <v>428</v>
      </c>
      <c r="B613" s="95">
        <v>3</v>
      </c>
      <c r="C613" s="95" t="s">
        <v>7</v>
      </c>
      <c r="D613" s="95" t="s">
        <v>51</v>
      </c>
      <c r="E613" s="95"/>
      <c r="F613" s="95"/>
    </row>
    <row r="614" spans="1:6" ht="60">
      <c r="A614" s="93" t="s">
        <v>428</v>
      </c>
      <c r="B614" s="93">
        <v>3</v>
      </c>
      <c r="C614" s="93" t="s">
        <v>429</v>
      </c>
      <c r="D614" s="93" t="s">
        <v>131</v>
      </c>
      <c r="E614" s="93"/>
      <c r="F614" s="93"/>
    </row>
    <row r="615" spans="1:6" ht="30">
      <c r="A615" s="95" t="s">
        <v>430</v>
      </c>
      <c r="B615" s="95">
        <v>1</v>
      </c>
      <c r="C615" s="95" t="s">
        <v>53</v>
      </c>
      <c r="D615" s="95" t="s">
        <v>54</v>
      </c>
      <c r="E615" s="95"/>
      <c r="F615" s="95"/>
    </row>
    <row r="616" spans="1:6" ht="45">
      <c r="A616" s="93" t="s">
        <v>430</v>
      </c>
      <c r="B616" s="93">
        <v>1</v>
      </c>
      <c r="C616" s="93" t="s">
        <v>7</v>
      </c>
      <c r="D616" s="93" t="s">
        <v>51</v>
      </c>
      <c r="E616" s="93"/>
      <c r="F616" s="93"/>
    </row>
    <row r="617" spans="1:6" ht="60">
      <c r="A617" s="95" t="s">
        <v>430</v>
      </c>
      <c r="B617" s="95">
        <v>1</v>
      </c>
      <c r="C617" s="95" t="s">
        <v>429</v>
      </c>
      <c r="D617" s="95" t="s">
        <v>131</v>
      </c>
      <c r="E617" s="95"/>
      <c r="F617" s="95"/>
    </row>
    <row r="618" spans="1:6" ht="30">
      <c r="A618" s="93" t="s">
        <v>431</v>
      </c>
      <c r="B618" s="93">
        <v>1</v>
      </c>
      <c r="C618" s="93" t="s">
        <v>53</v>
      </c>
      <c r="D618" s="93" t="s">
        <v>54</v>
      </c>
      <c r="E618" s="93"/>
      <c r="F618" s="93"/>
    </row>
    <row r="619" spans="1:6" ht="45">
      <c r="A619" s="95" t="s">
        <v>431</v>
      </c>
      <c r="B619" s="95">
        <v>1</v>
      </c>
      <c r="C619" s="95" t="s">
        <v>7</v>
      </c>
      <c r="D619" s="95" t="s">
        <v>51</v>
      </c>
      <c r="E619" s="95"/>
      <c r="F619" s="95"/>
    </row>
    <row r="620" spans="1:6" ht="60">
      <c r="A620" s="93" t="s">
        <v>431</v>
      </c>
      <c r="B620" s="93">
        <v>1</v>
      </c>
      <c r="C620" s="93" t="s">
        <v>429</v>
      </c>
      <c r="D620" s="93" t="s">
        <v>131</v>
      </c>
      <c r="E620" s="93"/>
      <c r="F620" s="93"/>
    </row>
    <row r="621" spans="1:6" ht="30">
      <c r="A621" s="95" t="s">
        <v>432</v>
      </c>
      <c r="B621" s="95">
        <v>1</v>
      </c>
      <c r="C621" s="95" t="s">
        <v>53</v>
      </c>
      <c r="D621" s="95" t="s">
        <v>54</v>
      </c>
      <c r="E621" s="95"/>
      <c r="F621" s="95"/>
    </row>
    <row r="622" spans="1:6" ht="45">
      <c r="A622" s="93" t="s">
        <v>432</v>
      </c>
      <c r="B622" s="93">
        <v>1</v>
      </c>
      <c r="C622" s="93" t="s">
        <v>7</v>
      </c>
      <c r="D622" s="93" t="s">
        <v>51</v>
      </c>
      <c r="E622" s="93"/>
      <c r="F622" s="93"/>
    </row>
    <row r="623" spans="1:6" ht="60">
      <c r="A623" s="95" t="s">
        <v>432</v>
      </c>
      <c r="B623" s="95">
        <v>1</v>
      </c>
      <c r="C623" s="95" t="s">
        <v>429</v>
      </c>
      <c r="D623" s="95" t="s">
        <v>131</v>
      </c>
      <c r="E623" s="95"/>
      <c r="F623" s="95"/>
    </row>
    <row r="624" spans="1:6" ht="30">
      <c r="A624" s="93" t="s">
        <v>433</v>
      </c>
      <c r="B624" s="93">
        <v>3</v>
      </c>
      <c r="C624" s="93" t="s">
        <v>53</v>
      </c>
      <c r="D624" s="93" t="s">
        <v>54</v>
      </c>
      <c r="E624" s="93"/>
      <c r="F624" s="93"/>
    </row>
    <row r="625" spans="1:6" ht="45">
      <c r="A625" s="95" t="s">
        <v>433</v>
      </c>
      <c r="B625" s="95">
        <v>3</v>
      </c>
      <c r="C625" s="95" t="s">
        <v>7</v>
      </c>
      <c r="D625" s="95" t="s">
        <v>51</v>
      </c>
      <c r="E625" s="95"/>
      <c r="F625" s="95"/>
    </row>
    <row r="626" spans="1:6" ht="60">
      <c r="A626" s="93" t="s">
        <v>433</v>
      </c>
      <c r="B626" s="93">
        <v>3</v>
      </c>
      <c r="C626" s="93" t="s">
        <v>429</v>
      </c>
      <c r="D626" s="93" t="s">
        <v>70</v>
      </c>
      <c r="E626" s="93"/>
      <c r="F626" s="93"/>
    </row>
    <row r="627" spans="1:6" ht="45">
      <c r="A627" s="95" t="s">
        <v>434</v>
      </c>
      <c r="B627" s="95">
        <v>3</v>
      </c>
      <c r="C627" s="95" t="s">
        <v>7</v>
      </c>
      <c r="D627" s="95" t="s">
        <v>51</v>
      </c>
      <c r="E627" s="95"/>
      <c r="F627" s="95"/>
    </row>
    <row r="628" spans="1:6" ht="60">
      <c r="A628" s="93" t="s">
        <v>434</v>
      </c>
      <c r="B628" s="93">
        <v>3</v>
      </c>
      <c r="C628" s="93" t="s">
        <v>429</v>
      </c>
      <c r="D628" s="93" t="s">
        <v>131</v>
      </c>
      <c r="E628" s="93"/>
      <c r="F628" s="93"/>
    </row>
    <row r="629" spans="1:6" ht="45">
      <c r="A629" s="95" t="s">
        <v>435</v>
      </c>
      <c r="B629" s="95">
        <v>3</v>
      </c>
      <c r="C629" s="95" t="s">
        <v>7</v>
      </c>
      <c r="D629" s="95" t="s">
        <v>51</v>
      </c>
      <c r="E629" s="95"/>
      <c r="F629" s="95"/>
    </row>
    <row r="630" spans="1:6" ht="30">
      <c r="A630" s="93" t="s">
        <v>435</v>
      </c>
      <c r="B630" s="93">
        <v>3</v>
      </c>
      <c r="C630" s="93" t="s">
        <v>53</v>
      </c>
      <c r="D630" s="93" t="s">
        <v>54</v>
      </c>
      <c r="E630" s="93"/>
      <c r="F630" s="93"/>
    </row>
    <row r="631" spans="1:6" ht="60">
      <c r="A631" s="95" t="s">
        <v>435</v>
      </c>
      <c r="B631" s="95">
        <v>3</v>
      </c>
      <c r="C631" s="95" t="s">
        <v>429</v>
      </c>
      <c r="D631" s="95" t="s">
        <v>131</v>
      </c>
      <c r="E631" s="95"/>
      <c r="F631" s="95"/>
    </row>
    <row r="632" spans="1:6">
      <c r="A632" s="93" t="s">
        <v>436</v>
      </c>
      <c r="B632" s="93">
        <v>3</v>
      </c>
      <c r="C632" s="93" t="s">
        <v>53</v>
      </c>
      <c r="D632" s="93" t="s">
        <v>54</v>
      </c>
      <c r="E632" s="93"/>
      <c r="F632" s="93"/>
    </row>
    <row r="633" spans="1:6" ht="45">
      <c r="A633" s="95" t="s">
        <v>436</v>
      </c>
      <c r="B633" s="95">
        <v>3</v>
      </c>
      <c r="C633" s="95" t="s">
        <v>7</v>
      </c>
      <c r="D633" s="95" t="s">
        <v>51</v>
      </c>
      <c r="E633" s="95"/>
      <c r="F633" s="95"/>
    </row>
    <row r="634" spans="1:6" ht="60">
      <c r="A634" s="93" t="s">
        <v>436</v>
      </c>
      <c r="B634" s="93">
        <v>3</v>
      </c>
      <c r="C634" s="93" t="s">
        <v>429</v>
      </c>
      <c r="D634" s="93" t="s">
        <v>131</v>
      </c>
      <c r="E634" s="93"/>
      <c r="F634" s="93"/>
    </row>
    <row r="635" spans="1:6" ht="30">
      <c r="A635" s="95" t="s">
        <v>437</v>
      </c>
      <c r="B635" s="95">
        <v>3</v>
      </c>
      <c r="C635" s="95" t="s">
        <v>53</v>
      </c>
      <c r="D635" s="95" t="s">
        <v>54</v>
      </c>
      <c r="E635" s="95"/>
      <c r="F635" s="95"/>
    </row>
    <row r="636" spans="1:6" ht="45">
      <c r="A636" s="93" t="s">
        <v>437</v>
      </c>
      <c r="B636" s="93">
        <v>3</v>
      </c>
      <c r="C636" s="93" t="s">
        <v>7</v>
      </c>
      <c r="D636" s="93" t="s">
        <v>51</v>
      </c>
      <c r="E636" s="93"/>
      <c r="F636" s="93"/>
    </row>
    <row r="637" spans="1:6" ht="60">
      <c r="A637" s="95" t="s">
        <v>437</v>
      </c>
      <c r="B637" s="95">
        <v>3</v>
      </c>
      <c r="C637" s="95" t="s">
        <v>429</v>
      </c>
      <c r="D637" s="95" t="s">
        <v>131</v>
      </c>
      <c r="E637" s="95"/>
      <c r="F637" s="95"/>
    </row>
    <row r="638" spans="1:6" ht="60">
      <c r="A638" s="93" t="s">
        <v>438</v>
      </c>
      <c r="B638" s="93">
        <v>3</v>
      </c>
      <c r="C638" s="93" t="s">
        <v>7</v>
      </c>
      <c r="D638" s="93" t="s">
        <v>26</v>
      </c>
      <c r="E638" s="93"/>
      <c r="F638" s="93"/>
    </row>
    <row r="639" spans="1:6" ht="30">
      <c r="A639" s="95" t="s">
        <v>438</v>
      </c>
      <c r="B639" s="95">
        <v>3</v>
      </c>
      <c r="C639" s="95" t="s">
        <v>53</v>
      </c>
      <c r="D639" s="95" t="s">
        <v>54</v>
      </c>
      <c r="E639" s="95"/>
      <c r="F639" s="95"/>
    </row>
    <row r="640" spans="1:6" ht="60">
      <c r="A640" s="93" t="s">
        <v>438</v>
      </c>
      <c r="B640" s="93">
        <v>3</v>
      </c>
      <c r="C640" s="93" t="s">
        <v>429</v>
      </c>
      <c r="D640" s="93" t="s">
        <v>131</v>
      </c>
      <c r="E640" s="93"/>
      <c r="F640" s="93"/>
    </row>
    <row r="641" spans="1:6">
      <c r="A641" s="95" t="s">
        <v>439</v>
      </c>
      <c r="B641" s="95">
        <v>3</v>
      </c>
      <c r="C641" s="95" t="s">
        <v>53</v>
      </c>
      <c r="D641" s="95" t="s">
        <v>54</v>
      </c>
      <c r="E641" s="95"/>
      <c r="F641" s="95"/>
    </row>
    <row r="642" spans="1:6" ht="60">
      <c r="A642" s="93" t="s">
        <v>439</v>
      </c>
      <c r="B642" s="93">
        <v>3</v>
      </c>
      <c r="C642" s="93" t="s">
        <v>7</v>
      </c>
      <c r="D642" s="93" t="s">
        <v>26</v>
      </c>
      <c r="E642" s="93"/>
      <c r="F642" s="93"/>
    </row>
    <row r="643" spans="1:6" ht="60">
      <c r="A643" s="95" t="s">
        <v>439</v>
      </c>
      <c r="B643" s="95">
        <v>3</v>
      </c>
      <c r="C643" s="95" t="s">
        <v>429</v>
      </c>
      <c r="D643" s="95" t="s">
        <v>131</v>
      </c>
      <c r="E643" s="95"/>
      <c r="F643" s="95"/>
    </row>
    <row r="644" spans="1:6" ht="30">
      <c r="A644" s="93" t="s">
        <v>440</v>
      </c>
      <c r="B644" s="93">
        <v>3</v>
      </c>
      <c r="C644" s="93" t="s">
        <v>53</v>
      </c>
      <c r="D644" s="93" t="s">
        <v>54</v>
      </c>
      <c r="E644" s="93"/>
      <c r="F644" s="93"/>
    </row>
    <row r="645" spans="1:6" ht="60">
      <c r="A645" s="95" t="s">
        <v>440</v>
      </c>
      <c r="B645" s="95">
        <v>3</v>
      </c>
      <c r="C645" s="95" t="s">
        <v>7</v>
      </c>
      <c r="D645" s="95" t="s">
        <v>26</v>
      </c>
      <c r="E645" s="95"/>
      <c r="F645" s="95"/>
    </row>
    <row r="646" spans="1:6" ht="60">
      <c r="A646" s="93" t="s">
        <v>440</v>
      </c>
      <c r="B646" s="93">
        <v>3</v>
      </c>
      <c r="C646" s="93" t="s">
        <v>429</v>
      </c>
      <c r="D646" s="93" t="s">
        <v>131</v>
      </c>
      <c r="E646" s="93"/>
      <c r="F646" s="93"/>
    </row>
    <row r="647" spans="1:6" ht="30">
      <c r="A647" s="95" t="s">
        <v>441</v>
      </c>
      <c r="B647" s="95">
        <v>3</v>
      </c>
      <c r="C647" s="95" t="s">
        <v>53</v>
      </c>
      <c r="D647" s="95" t="s">
        <v>54</v>
      </c>
      <c r="E647" s="95"/>
      <c r="F647" s="95"/>
    </row>
    <row r="648" spans="1:6" ht="60">
      <c r="A648" s="93" t="s">
        <v>441</v>
      </c>
      <c r="B648" s="93">
        <v>3</v>
      </c>
      <c r="C648" s="93" t="s">
        <v>7</v>
      </c>
      <c r="D648" s="93" t="s">
        <v>26</v>
      </c>
      <c r="E648" s="93"/>
      <c r="F648" s="93"/>
    </row>
    <row r="649" spans="1:6" ht="60">
      <c r="A649" s="95" t="s">
        <v>441</v>
      </c>
      <c r="B649" s="95">
        <v>3</v>
      </c>
      <c r="C649" s="95" t="s">
        <v>429</v>
      </c>
      <c r="D649" s="95" t="s">
        <v>131</v>
      </c>
      <c r="E649" s="95"/>
      <c r="F649" s="95"/>
    </row>
    <row r="650" spans="1:6" ht="45">
      <c r="A650" s="93" t="s">
        <v>442</v>
      </c>
      <c r="B650" s="93">
        <v>1</v>
      </c>
      <c r="C650" s="93" t="s">
        <v>7</v>
      </c>
      <c r="D650" s="93" t="s">
        <v>32</v>
      </c>
      <c r="E650" s="93"/>
      <c r="F650" s="93"/>
    </row>
    <row r="651" spans="1:6">
      <c r="A651" s="95" t="s">
        <v>442</v>
      </c>
      <c r="B651" s="95">
        <v>1</v>
      </c>
      <c r="C651" s="95" t="s">
        <v>53</v>
      </c>
      <c r="D651" s="95" t="s">
        <v>54</v>
      </c>
      <c r="E651" s="95"/>
      <c r="F651" s="95"/>
    </row>
    <row r="652" spans="1:6" ht="45">
      <c r="A652" s="93" t="s">
        <v>443</v>
      </c>
      <c r="B652" s="93">
        <v>2</v>
      </c>
      <c r="C652" s="93" t="s">
        <v>7</v>
      </c>
      <c r="D652" s="93" t="s">
        <v>32</v>
      </c>
      <c r="E652" s="93"/>
      <c r="F652" s="93"/>
    </row>
    <row r="653" spans="1:6">
      <c r="A653" s="95" t="s">
        <v>443</v>
      </c>
      <c r="B653" s="95">
        <v>2</v>
      </c>
      <c r="C653" s="95" t="s">
        <v>53</v>
      </c>
      <c r="D653" s="95" t="s">
        <v>54</v>
      </c>
      <c r="E653" s="95"/>
      <c r="F653" s="95"/>
    </row>
    <row r="654" spans="1:6" ht="45">
      <c r="A654" s="93" t="s">
        <v>444</v>
      </c>
      <c r="B654" s="93">
        <v>3</v>
      </c>
      <c r="C654" s="93" t="s">
        <v>7</v>
      </c>
      <c r="D654" s="93" t="s">
        <v>32</v>
      </c>
      <c r="E654" s="93"/>
      <c r="F654" s="93"/>
    </row>
    <row r="655" spans="1:6">
      <c r="A655" s="95" t="s">
        <v>444</v>
      </c>
      <c r="B655" s="95">
        <v>3</v>
      </c>
      <c r="C655" s="95" t="s">
        <v>53</v>
      </c>
      <c r="D655" s="95" t="s">
        <v>54</v>
      </c>
      <c r="E655" s="95"/>
      <c r="F655" s="95"/>
    </row>
    <row r="656" spans="1:6">
      <c r="A656" s="93" t="s">
        <v>445</v>
      </c>
      <c r="B656" s="93">
        <v>1</v>
      </c>
      <c r="C656" s="93" t="s">
        <v>64</v>
      </c>
      <c r="D656" s="93" t="s">
        <v>54</v>
      </c>
      <c r="E656" s="93"/>
      <c r="F656" s="93"/>
    </row>
    <row r="657" spans="1:6" ht="45">
      <c r="A657" s="95" t="s">
        <v>445</v>
      </c>
      <c r="B657" s="95">
        <v>1</v>
      </c>
      <c r="C657" s="95" t="s">
        <v>7</v>
      </c>
      <c r="D657" s="95" t="s">
        <v>32</v>
      </c>
      <c r="E657" s="95"/>
      <c r="F657" s="95"/>
    </row>
    <row r="658" spans="1:6">
      <c r="A658" s="93" t="s">
        <v>446</v>
      </c>
      <c r="B658" s="93">
        <v>2</v>
      </c>
      <c r="C658" s="93" t="s">
        <v>64</v>
      </c>
      <c r="D658" s="93" t="s">
        <v>54</v>
      </c>
      <c r="E658" s="93"/>
      <c r="F658" s="93"/>
    </row>
    <row r="659" spans="1:6" ht="45">
      <c r="A659" s="95" t="s">
        <v>446</v>
      </c>
      <c r="B659" s="95">
        <v>2</v>
      </c>
      <c r="C659" s="95" t="s">
        <v>7</v>
      </c>
      <c r="D659" s="95" t="s">
        <v>32</v>
      </c>
      <c r="E659" s="95"/>
      <c r="F659" s="95"/>
    </row>
    <row r="660" spans="1:6">
      <c r="A660" s="93" t="s">
        <v>447</v>
      </c>
      <c r="B660" s="93">
        <v>3</v>
      </c>
      <c r="C660" s="93" t="s">
        <v>64</v>
      </c>
      <c r="D660" s="93" t="s">
        <v>54</v>
      </c>
      <c r="E660" s="93"/>
      <c r="F660" s="93"/>
    </row>
    <row r="661" spans="1:6" ht="45">
      <c r="A661" s="95" t="s">
        <v>447</v>
      </c>
      <c r="B661" s="95">
        <v>3</v>
      </c>
      <c r="C661" s="95" t="s">
        <v>7</v>
      </c>
      <c r="D661" s="95" t="s">
        <v>32</v>
      </c>
      <c r="E661" s="95"/>
      <c r="F661" s="95"/>
    </row>
    <row r="662" spans="1:6" ht="45">
      <c r="A662" s="93" t="s">
        <v>448</v>
      </c>
      <c r="B662" s="93">
        <v>4</v>
      </c>
      <c r="C662" s="93" t="s">
        <v>7</v>
      </c>
      <c r="D662" s="93" t="s">
        <v>32</v>
      </c>
      <c r="E662" s="93"/>
      <c r="F662" s="93"/>
    </row>
    <row r="663" spans="1:6" ht="30">
      <c r="A663" s="95" t="s">
        <v>449</v>
      </c>
      <c r="B663" s="95">
        <v>3</v>
      </c>
      <c r="C663" s="95" t="s">
        <v>53</v>
      </c>
      <c r="D663" s="95" t="s">
        <v>54</v>
      </c>
      <c r="E663" s="95"/>
      <c r="F663" s="95"/>
    </row>
    <row r="664" spans="1:6" ht="45">
      <c r="A664" s="93" t="s">
        <v>449</v>
      </c>
      <c r="B664" s="93">
        <v>3</v>
      </c>
      <c r="C664" s="93" t="s">
        <v>7</v>
      </c>
      <c r="D664" s="93" t="s">
        <v>51</v>
      </c>
      <c r="E664" s="93"/>
      <c r="F664" s="93"/>
    </row>
    <row r="665" spans="1:6" ht="30">
      <c r="A665" s="95" t="s">
        <v>450</v>
      </c>
      <c r="B665" s="95">
        <v>3</v>
      </c>
      <c r="C665" s="95" t="s">
        <v>53</v>
      </c>
      <c r="D665" s="95" t="s">
        <v>54</v>
      </c>
      <c r="E665" s="95"/>
      <c r="F665" s="95"/>
    </row>
    <row r="666" spans="1:6" ht="30">
      <c r="A666" s="93" t="s">
        <v>450</v>
      </c>
      <c r="B666" s="93">
        <v>3</v>
      </c>
      <c r="C666" s="93" t="s">
        <v>55</v>
      </c>
      <c r="D666" s="93" t="s">
        <v>54</v>
      </c>
      <c r="E666" s="93"/>
      <c r="F666" s="93"/>
    </row>
    <row r="667" spans="1:6" ht="45">
      <c r="A667" s="95" t="s">
        <v>450</v>
      </c>
      <c r="B667" s="95">
        <v>3</v>
      </c>
      <c r="C667" s="95" t="s">
        <v>7</v>
      </c>
      <c r="D667" s="95" t="s">
        <v>51</v>
      </c>
      <c r="E667" s="95"/>
      <c r="F667" s="95"/>
    </row>
    <row r="668" spans="1:6">
      <c r="A668" s="93" t="s">
        <v>451</v>
      </c>
      <c r="B668" s="93">
        <v>3</v>
      </c>
      <c r="C668" s="93" t="s">
        <v>53</v>
      </c>
      <c r="D668" s="93" t="s">
        <v>54</v>
      </c>
      <c r="E668" s="93"/>
      <c r="F668" s="93"/>
    </row>
    <row r="669" spans="1:6" ht="45">
      <c r="A669" s="95" t="s">
        <v>451</v>
      </c>
      <c r="B669" s="95">
        <v>3</v>
      </c>
      <c r="C669" s="95" t="s">
        <v>7</v>
      </c>
      <c r="D669" s="95" t="s">
        <v>51</v>
      </c>
      <c r="E669" s="95"/>
      <c r="F669" s="95"/>
    </row>
    <row r="670" spans="1:6">
      <c r="A670" s="93" t="s">
        <v>452</v>
      </c>
      <c r="B670" s="93">
        <v>3</v>
      </c>
      <c r="C670" s="93" t="s">
        <v>22</v>
      </c>
      <c r="D670" s="93" t="s">
        <v>54</v>
      </c>
      <c r="E670" s="93"/>
      <c r="F670" s="93"/>
    </row>
    <row r="671" spans="1:6">
      <c r="A671" s="95" t="s">
        <v>452</v>
      </c>
      <c r="B671" s="95">
        <v>3</v>
      </c>
      <c r="C671" s="95" t="s">
        <v>53</v>
      </c>
      <c r="D671" s="95" t="s">
        <v>54</v>
      </c>
      <c r="E671" s="95"/>
      <c r="F671" s="95"/>
    </row>
    <row r="672" spans="1:6">
      <c r="A672" s="93" t="s">
        <v>452</v>
      </c>
      <c r="B672" s="93">
        <v>3</v>
      </c>
      <c r="C672" s="93" t="s">
        <v>55</v>
      </c>
      <c r="D672" s="93" t="s">
        <v>54</v>
      </c>
      <c r="E672" s="93"/>
      <c r="F672" s="93"/>
    </row>
    <row r="673" spans="1:6" ht="45">
      <c r="A673" s="95" t="s">
        <v>452</v>
      </c>
      <c r="B673" s="95">
        <v>3</v>
      </c>
      <c r="C673" s="95" t="s">
        <v>7</v>
      </c>
      <c r="D673" s="95" t="s">
        <v>51</v>
      </c>
      <c r="E673" s="95"/>
      <c r="F673" s="95"/>
    </row>
    <row r="674" spans="1:6" ht="45">
      <c r="A674" s="93" t="s">
        <v>453</v>
      </c>
      <c r="B674" s="93">
        <v>3</v>
      </c>
      <c r="C674" s="93" t="s">
        <v>53</v>
      </c>
      <c r="D674" s="93" t="s">
        <v>54</v>
      </c>
      <c r="E674" s="93"/>
      <c r="F674" s="93"/>
    </row>
    <row r="675" spans="1:6" ht="45">
      <c r="A675" s="95" t="s">
        <v>453</v>
      </c>
      <c r="B675" s="95">
        <v>3</v>
      </c>
      <c r="C675" s="95" t="s">
        <v>15</v>
      </c>
      <c r="D675" s="95" t="s">
        <v>105</v>
      </c>
      <c r="E675" s="95"/>
      <c r="F675" s="95"/>
    </row>
    <row r="676" spans="1:6" ht="45">
      <c r="A676" s="93" t="s">
        <v>453</v>
      </c>
      <c r="B676" s="93">
        <v>3</v>
      </c>
      <c r="C676" s="93" t="s">
        <v>7</v>
      </c>
      <c r="D676" s="93" t="s">
        <v>51</v>
      </c>
      <c r="E676" s="93"/>
      <c r="F676" s="93"/>
    </row>
    <row r="677" spans="1:6" ht="45">
      <c r="A677" s="95" t="s">
        <v>454</v>
      </c>
      <c r="B677" s="95">
        <v>1</v>
      </c>
      <c r="C677" s="95" t="s">
        <v>7</v>
      </c>
      <c r="D677" s="95" t="s">
        <v>32</v>
      </c>
      <c r="E677" s="95"/>
      <c r="F677" s="95"/>
    </row>
    <row r="678" spans="1:6">
      <c r="A678" s="93" t="s">
        <v>454</v>
      </c>
      <c r="B678" s="93">
        <v>1</v>
      </c>
      <c r="C678" s="93" t="s">
        <v>53</v>
      </c>
      <c r="D678" s="93" t="s">
        <v>54</v>
      </c>
      <c r="E678" s="93"/>
      <c r="F678" s="93"/>
    </row>
    <row r="679" spans="1:6" ht="45">
      <c r="A679" s="95" t="s">
        <v>455</v>
      </c>
      <c r="B679" s="95">
        <v>2</v>
      </c>
      <c r="C679" s="95" t="s">
        <v>7</v>
      </c>
      <c r="D679" s="95" t="s">
        <v>32</v>
      </c>
      <c r="E679" s="95"/>
      <c r="F679" s="95"/>
    </row>
    <row r="680" spans="1:6">
      <c r="A680" s="93" t="s">
        <v>455</v>
      </c>
      <c r="B680" s="93">
        <v>2</v>
      </c>
      <c r="C680" s="93" t="s">
        <v>53</v>
      </c>
      <c r="D680" s="93" t="s">
        <v>54</v>
      </c>
      <c r="E680" s="93"/>
      <c r="F680" s="93"/>
    </row>
    <row r="681" spans="1:6" ht="45">
      <c r="A681" s="95" t="s">
        <v>456</v>
      </c>
      <c r="B681" s="95">
        <v>3</v>
      </c>
      <c r="C681" s="95" t="s">
        <v>7</v>
      </c>
      <c r="D681" s="95" t="s">
        <v>32</v>
      </c>
      <c r="E681" s="95"/>
      <c r="F681" s="95"/>
    </row>
    <row r="682" spans="1:6">
      <c r="A682" s="93" t="s">
        <v>456</v>
      </c>
      <c r="B682" s="93">
        <v>3</v>
      </c>
      <c r="C682" s="93" t="s">
        <v>53</v>
      </c>
      <c r="D682" s="93" t="s">
        <v>54</v>
      </c>
      <c r="E682" s="93"/>
      <c r="F682" s="93"/>
    </row>
    <row r="683" spans="1:6" ht="45">
      <c r="A683" s="95" t="s">
        <v>457</v>
      </c>
      <c r="B683" s="95">
        <v>1</v>
      </c>
      <c r="C683" s="95" t="s">
        <v>7</v>
      </c>
      <c r="D683" s="95" t="s">
        <v>32</v>
      </c>
      <c r="E683" s="95"/>
      <c r="F683" s="95"/>
    </row>
    <row r="684" spans="1:6">
      <c r="A684" s="93" t="s">
        <v>457</v>
      </c>
      <c r="B684" s="93">
        <v>1</v>
      </c>
      <c r="C684" s="93" t="s">
        <v>64</v>
      </c>
      <c r="D684" s="93" t="s">
        <v>54</v>
      </c>
      <c r="E684" s="93"/>
      <c r="F684" s="93"/>
    </row>
    <row r="685" spans="1:6" ht="45">
      <c r="A685" s="95" t="s">
        <v>458</v>
      </c>
      <c r="B685" s="95">
        <v>2</v>
      </c>
      <c r="C685" s="95" t="s">
        <v>7</v>
      </c>
      <c r="D685" s="95" t="s">
        <v>32</v>
      </c>
      <c r="E685" s="95"/>
      <c r="F685" s="95"/>
    </row>
    <row r="686" spans="1:6">
      <c r="A686" s="93" t="s">
        <v>458</v>
      </c>
      <c r="B686" s="93">
        <v>2</v>
      </c>
      <c r="C686" s="93" t="s">
        <v>64</v>
      </c>
      <c r="D686" s="93" t="s">
        <v>54</v>
      </c>
      <c r="E686" s="93"/>
      <c r="F686" s="93"/>
    </row>
    <row r="687" spans="1:6" ht="45">
      <c r="A687" s="95" t="s">
        <v>459</v>
      </c>
      <c r="B687" s="95">
        <v>3</v>
      </c>
      <c r="C687" s="95" t="s">
        <v>7</v>
      </c>
      <c r="D687" s="95" t="s">
        <v>32</v>
      </c>
      <c r="E687" s="95"/>
      <c r="F687" s="95"/>
    </row>
    <row r="688" spans="1:6">
      <c r="A688" s="93" t="s">
        <v>459</v>
      </c>
      <c r="B688" s="93">
        <v>3</v>
      </c>
      <c r="C688" s="93" t="s">
        <v>64</v>
      </c>
      <c r="D688" s="93" t="s">
        <v>54</v>
      </c>
      <c r="E688" s="93"/>
      <c r="F688" s="93"/>
    </row>
    <row r="689" spans="1:6" ht="45">
      <c r="A689" s="95" t="s">
        <v>460</v>
      </c>
      <c r="B689" s="95">
        <v>3</v>
      </c>
      <c r="C689" s="95" t="s">
        <v>7</v>
      </c>
      <c r="D689" s="95" t="s">
        <v>32</v>
      </c>
      <c r="E689" s="95"/>
      <c r="F689" s="95"/>
    </row>
    <row r="690" spans="1:6" ht="30">
      <c r="A690" s="93" t="s">
        <v>461</v>
      </c>
      <c r="B690" s="93">
        <v>1</v>
      </c>
      <c r="C690" s="93" t="s">
        <v>164</v>
      </c>
      <c r="D690" s="93"/>
      <c r="E690" s="93"/>
      <c r="F690" s="93"/>
    </row>
    <row r="691" spans="1:6" ht="45">
      <c r="A691" s="95" t="s">
        <v>462</v>
      </c>
      <c r="B691" s="95">
        <v>3</v>
      </c>
      <c r="C691" s="95" t="s">
        <v>7</v>
      </c>
      <c r="D691" s="95" t="s">
        <v>51</v>
      </c>
      <c r="E691" s="95"/>
      <c r="F691" s="95"/>
    </row>
    <row r="692" spans="1:6">
      <c r="A692" s="93" t="s">
        <v>462</v>
      </c>
      <c r="B692" s="93">
        <v>3</v>
      </c>
      <c r="C692" s="93" t="s">
        <v>11</v>
      </c>
      <c r="D692" s="93" t="s">
        <v>463</v>
      </c>
      <c r="E692" s="93"/>
      <c r="F692" s="93"/>
    </row>
    <row r="693" spans="1:6">
      <c r="A693" s="95" t="s">
        <v>462</v>
      </c>
      <c r="B693" s="95">
        <v>3</v>
      </c>
      <c r="C693" s="95" t="s">
        <v>22</v>
      </c>
      <c r="D693" s="95" t="s">
        <v>179</v>
      </c>
      <c r="E693" s="95"/>
      <c r="F693" s="95"/>
    </row>
    <row r="694" spans="1:6" ht="45">
      <c r="A694" s="93" t="s">
        <v>464</v>
      </c>
      <c r="B694" s="93">
        <v>3</v>
      </c>
      <c r="C694" s="93" t="s">
        <v>7</v>
      </c>
      <c r="D694" s="93" t="s">
        <v>51</v>
      </c>
      <c r="E694" s="93"/>
      <c r="F694" s="93"/>
    </row>
    <row r="695" spans="1:6">
      <c r="A695" s="95" t="s">
        <v>464</v>
      </c>
      <c r="B695" s="95">
        <v>3</v>
      </c>
      <c r="C695" s="95" t="s">
        <v>11</v>
      </c>
      <c r="D695" s="95" t="s">
        <v>463</v>
      </c>
      <c r="E695" s="95"/>
      <c r="F695" s="95"/>
    </row>
    <row r="696" spans="1:6">
      <c r="A696" s="93" t="s">
        <v>464</v>
      </c>
      <c r="B696" s="93">
        <v>3</v>
      </c>
      <c r="C696" s="93" t="s">
        <v>22</v>
      </c>
      <c r="D696" s="93" t="s">
        <v>179</v>
      </c>
      <c r="E696" s="93"/>
      <c r="F696" s="93"/>
    </row>
    <row r="697" spans="1:6" ht="45">
      <c r="A697" s="95" t="s">
        <v>465</v>
      </c>
      <c r="B697" s="95">
        <v>4</v>
      </c>
      <c r="C697" s="95" t="s">
        <v>7</v>
      </c>
      <c r="D697" s="95" t="s">
        <v>51</v>
      </c>
      <c r="E697" s="95"/>
      <c r="F697" s="95"/>
    </row>
    <row r="698" spans="1:6" ht="60">
      <c r="A698" s="93" t="s">
        <v>465</v>
      </c>
      <c r="B698" s="93">
        <v>4</v>
      </c>
      <c r="C698" s="93" t="s">
        <v>11</v>
      </c>
      <c r="D698" s="93" t="s">
        <v>316</v>
      </c>
      <c r="E698" s="93"/>
      <c r="F698" s="93"/>
    </row>
    <row r="699" spans="1:6" ht="45">
      <c r="A699" s="95" t="s">
        <v>466</v>
      </c>
      <c r="B699" s="95">
        <v>3</v>
      </c>
      <c r="C699" s="95" t="s">
        <v>7</v>
      </c>
      <c r="D699" s="95" t="s">
        <v>51</v>
      </c>
      <c r="E699" s="95"/>
      <c r="F699" s="95"/>
    </row>
    <row r="700" spans="1:6" ht="60">
      <c r="A700" s="93" t="s">
        <v>466</v>
      </c>
      <c r="B700" s="93">
        <v>3</v>
      </c>
      <c r="C700" s="93" t="s">
        <v>11</v>
      </c>
      <c r="D700" s="93" t="s">
        <v>467</v>
      </c>
      <c r="E700" s="93"/>
      <c r="F700" s="93"/>
    </row>
    <row r="701" spans="1:6" ht="45">
      <c r="A701" s="95" t="s">
        <v>468</v>
      </c>
      <c r="B701" s="95">
        <v>5</v>
      </c>
      <c r="C701" s="95" t="s">
        <v>7</v>
      </c>
      <c r="D701" s="95" t="s">
        <v>51</v>
      </c>
      <c r="E701" s="95"/>
      <c r="F701" s="95"/>
    </row>
    <row r="702" spans="1:6" ht="45">
      <c r="A702" s="93" t="s">
        <v>468</v>
      </c>
      <c r="B702" s="93">
        <v>5</v>
      </c>
      <c r="C702" s="93" t="s">
        <v>11</v>
      </c>
      <c r="D702" s="93" t="s">
        <v>469</v>
      </c>
      <c r="E702" s="93"/>
      <c r="F702" s="93"/>
    </row>
    <row r="703" spans="1:6" ht="45">
      <c r="A703" s="95" t="s">
        <v>470</v>
      </c>
      <c r="B703" s="95">
        <v>3</v>
      </c>
      <c r="C703" s="95" t="s">
        <v>7</v>
      </c>
      <c r="D703" s="95" t="s">
        <v>51</v>
      </c>
      <c r="E703" s="95"/>
      <c r="F703" s="95"/>
    </row>
    <row r="704" spans="1:6" ht="45">
      <c r="A704" s="93" t="s">
        <v>471</v>
      </c>
      <c r="B704" s="93">
        <v>3</v>
      </c>
      <c r="C704" s="93" t="s">
        <v>7</v>
      </c>
      <c r="D704" s="93" t="s">
        <v>51</v>
      </c>
      <c r="E704" s="93"/>
      <c r="F704" s="93"/>
    </row>
    <row r="705" spans="1:6" ht="45">
      <c r="A705" s="95" t="s">
        <v>472</v>
      </c>
      <c r="B705" s="95">
        <v>3</v>
      </c>
      <c r="C705" s="95" t="s">
        <v>7</v>
      </c>
      <c r="D705" s="95" t="s">
        <v>51</v>
      </c>
      <c r="E705" s="95"/>
      <c r="F705" s="95"/>
    </row>
    <row r="706" spans="1:6">
      <c r="A706" s="93" t="s">
        <v>472</v>
      </c>
      <c r="B706" s="93">
        <v>3</v>
      </c>
      <c r="C706" s="93" t="s">
        <v>15</v>
      </c>
      <c r="D706" s="93" t="s">
        <v>473</v>
      </c>
      <c r="E706" s="93"/>
      <c r="F706" s="93"/>
    </row>
    <row r="707" spans="1:6">
      <c r="A707" s="95" t="s">
        <v>472</v>
      </c>
      <c r="B707" s="95">
        <v>3</v>
      </c>
      <c r="C707" s="95" t="s">
        <v>22</v>
      </c>
      <c r="D707" s="95" t="s">
        <v>122</v>
      </c>
      <c r="E707" s="95"/>
      <c r="F707" s="95"/>
    </row>
    <row r="708" spans="1:6">
      <c r="A708" s="93" t="s">
        <v>472</v>
      </c>
      <c r="B708" s="93">
        <v>3</v>
      </c>
      <c r="C708" s="93" t="s">
        <v>19</v>
      </c>
      <c r="D708" s="93" t="s">
        <v>138</v>
      </c>
      <c r="E708" s="93"/>
      <c r="F708" s="93"/>
    </row>
    <row r="709" spans="1:6" ht="45">
      <c r="A709" s="95" t="s">
        <v>472</v>
      </c>
      <c r="B709" s="95">
        <v>3</v>
      </c>
      <c r="C709" s="95" t="s">
        <v>11</v>
      </c>
      <c r="D709" s="95" t="s">
        <v>12</v>
      </c>
      <c r="E709" s="95"/>
      <c r="F709" s="95"/>
    </row>
    <row r="710" spans="1:6" ht="45">
      <c r="A710" s="93" t="s">
        <v>474</v>
      </c>
      <c r="B710" s="93">
        <v>3</v>
      </c>
      <c r="C710" s="93" t="s">
        <v>7</v>
      </c>
      <c r="D710" s="93" t="s">
        <v>51</v>
      </c>
      <c r="E710" s="93"/>
      <c r="F710" s="93"/>
    </row>
    <row r="711" spans="1:6" ht="45">
      <c r="A711" s="95" t="s">
        <v>475</v>
      </c>
      <c r="B711" s="95">
        <v>3</v>
      </c>
      <c r="C711" s="95" t="s">
        <v>7</v>
      </c>
      <c r="D711" s="95" t="s">
        <v>51</v>
      </c>
      <c r="E711" s="95"/>
      <c r="F711" s="95"/>
    </row>
    <row r="712" spans="1:6" ht="45">
      <c r="A712" s="93" t="s">
        <v>476</v>
      </c>
      <c r="B712" s="93">
        <v>1</v>
      </c>
      <c r="C712" s="93" t="s">
        <v>7</v>
      </c>
      <c r="D712" s="93" t="s">
        <v>32</v>
      </c>
      <c r="E712" s="93"/>
      <c r="F712" s="93"/>
    </row>
    <row r="713" spans="1:6" ht="45">
      <c r="A713" s="95" t="s">
        <v>477</v>
      </c>
      <c r="B713" s="95">
        <v>2</v>
      </c>
      <c r="C713" s="95" t="s">
        <v>7</v>
      </c>
      <c r="D713" s="95" t="s">
        <v>32</v>
      </c>
      <c r="E713" s="95"/>
      <c r="F713" s="95"/>
    </row>
    <row r="714" spans="1:6" ht="45">
      <c r="A714" s="93" t="s">
        <v>478</v>
      </c>
      <c r="B714" s="93">
        <v>3</v>
      </c>
      <c r="C714" s="93" t="s">
        <v>7</v>
      </c>
      <c r="D714" s="93" t="s">
        <v>32</v>
      </c>
      <c r="E714" s="93"/>
      <c r="F714" s="93"/>
    </row>
    <row r="715" spans="1:6" ht="45">
      <c r="A715" s="95" t="s">
        <v>479</v>
      </c>
      <c r="B715" s="95">
        <v>1</v>
      </c>
      <c r="C715" s="95" t="s">
        <v>7</v>
      </c>
      <c r="D715" s="95" t="s">
        <v>32</v>
      </c>
      <c r="E715" s="95"/>
      <c r="F715" s="95"/>
    </row>
    <row r="716" spans="1:6" ht="45">
      <c r="A716" s="93" t="s">
        <v>480</v>
      </c>
      <c r="B716" s="93">
        <v>2</v>
      </c>
      <c r="C716" s="93" t="s">
        <v>7</v>
      </c>
      <c r="D716" s="93" t="s">
        <v>32</v>
      </c>
      <c r="E716" s="93"/>
      <c r="F716" s="93"/>
    </row>
    <row r="717" spans="1:6" ht="45">
      <c r="A717" s="95" t="s">
        <v>481</v>
      </c>
      <c r="B717" s="95">
        <v>3</v>
      </c>
      <c r="C717" s="95" t="s">
        <v>7</v>
      </c>
      <c r="D717" s="95" t="s">
        <v>32</v>
      </c>
      <c r="E717" s="95"/>
      <c r="F717" s="95"/>
    </row>
    <row r="718" spans="1:6" ht="45">
      <c r="A718" s="93" t="s">
        <v>482</v>
      </c>
      <c r="B718" s="93">
        <v>4</v>
      </c>
      <c r="C718" s="93" t="s">
        <v>7</v>
      </c>
      <c r="D718" s="93" t="s">
        <v>32</v>
      </c>
      <c r="E718" s="93"/>
      <c r="F718" s="93"/>
    </row>
    <row r="719" spans="1:6" ht="45">
      <c r="A719" s="95" t="s">
        <v>483</v>
      </c>
      <c r="B719" s="95">
        <v>3</v>
      </c>
      <c r="C719" s="95" t="s">
        <v>7</v>
      </c>
      <c r="D719" s="95" t="s">
        <v>51</v>
      </c>
      <c r="E719" s="95"/>
      <c r="F719" s="95"/>
    </row>
    <row r="720" spans="1:6" ht="60">
      <c r="A720" s="93" t="s">
        <v>483</v>
      </c>
      <c r="B720" s="93">
        <v>3</v>
      </c>
      <c r="C720" s="93" t="s">
        <v>69</v>
      </c>
      <c r="D720" s="93" t="s">
        <v>70</v>
      </c>
      <c r="E720" s="93"/>
      <c r="F720" s="93"/>
    </row>
    <row r="721" spans="1:6" ht="45">
      <c r="A721" s="95" t="s">
        <v>484</v>
      </c>
      <c r="B721" s="95">
        <v>1</v>
      </c>
      <c r="C721" s="95" t="s">
        <v>7</v>
      </c>
      <c r="D721" s="95" t="s">
        <v>32</v>
      </c>
      <c r="E721" s="95"/>
      <c r="F721" s="95"/>
    </row>
    <row r="722" spans="1:6" ht="45">
      <c r="A722" s="93" t="s">
        <v>485</v>
      </c>
      <c r="B722" s="93">
        <v>2</v>
      </c>
      <c r="C722" s="93" t="s">
        <v>7</v>
      </c>
      <c r="D722" s="93" t="s">
        <v>32</v>
      </c>
      <c r="E722" s="93"/>
      <c r="F722" s="93"/>
    </row>
    <row r="723" spans="1:6" ht="45">
      <c r="A723" s="95" t="s">
        <v>486</v>
      </c>
      <c r="B723" s="95">
        <v>3</v>
      </c>
      <c r="C723" s="95" t="s">
        <v>7</v>
      </c>
      <c r="D723" s="95" t="s">
        <v>32</v>
      </c>
      <c r="E723" s="95"/>
      <c r="F723" s="95"/>
    </row>
    <row r="724" spans="1:6" ht="45">
      <c r="A724" s="93" t="s">
        <v>487</v>
      </c>
      <c r="B724" s="93">
        <v>1</v>
      </c>
      <c r="C724" s="93" t="s">
        <v>7</v>
      </c>
      <c r="D724" s="93" t="s">
        <v>32</v>
      </c>
      <c r="E724" s="93"/>
      <c r="F724" s="93"/>
    </row>
    <row r="725" spans="1:6" ht="45">
      <c r="A725" s="95" t="s">
        <v>488</v>
      </c>
      <c r="B725" s="95">
        <v>2</v>
      </c>
      <c r="C725" s="95" t="s">
        <v>7</v>
      </c>
      <c r="D725" s="95" t="s">
        <v>32</v>
      </c>
      <c r="E725" s="95"/>
      <c r="F725" s="95"/>
    </row>
    <row r="726" spans="1:6" ht="45">
      <c r="A726" s="93" t="s">
        <v>489</v>
      </c>
      <c r="B726" s="93">
        <v>3</v>
      </c>
      <c r="C726" s="93" t="s">
        <v>7</v>
      </c>
      <c r="D726" s="93" t="s">
        <v>32</v>
      </c>
      <c r="E726" s="93"/>
      <c r="F726" s="93"/>
    </row>
    <row r="727" spans="1:6" ht="45">
      <c r="A727" s="95" t="s">
        <v>490</v>
      </c>
      <c r="B727" s="95">
        <v>4</v>
      </c>
      <c r="C727" s="95" t="s">
        <v>7</v>
      </c>
      <c r="D727" s="95" t="s">
        <v>32</v>
      </c>
      <c r="E727" s="95"/>
      <c r="F727" s="95"/>
    </row>
    <row r="728" spans="1:6" ht="45">
      <c r="A728" s="93" t="s">
        <v>491</v>
      </c>
      <c r="B728" s="93">
        <v>3</v>
      </c>
      <c r="C728" s="93" t="s">
        <v>7</v>
      </c>
      <c r="D728" s="93" t="s">
        <v>492</v>
      </c>
      <c r="E728" s="93"/>
      <c r="F728" s="93"/>
    </row>
    <row r="729" spans="1:6" ht="45">
      <c r="A729" s="95" t="s">
        <v>491</v>
      </c>
      <c r="B729" s="95">
        <v>3</v>
      </c>
      <c r="C729" s="95" t="s">
        <v>493</v>
      </c>
      <c r="D729" s="95" t="s">
        <v>494</v>
      </c>
      <c r="E729" s="95"/>
      <c r="F729" s="95"/>
    </row>
    <row r="730" spans="1:6" ht="30">
      <c r="A730" s="93" t="s">
        <v>491</v>
      </c>
      <c r="B730" s="93">
        <v>3</v>
      </c>
      <c r="C730" s="93" t="s">
        <v>19</v>
      </c>
      <c r="D730" s="93" t="s">
        <v>495</v>
      </c>
      <c r="E730" s="93"/>
      <c r="F730" s="93"/>
    </row>
    <row r="731" spans="1:6" ht="30">
      <c r="A731" s="95" t="s">
        <v>491</v>
      </c>
      <c r="B731" s="95">
        <v>3</v>
      </c>
      <c r="C731" s="95" t="s">
        <v>22</v>
      </c>
      <c r="D731" s="95" t="s">
        <v>496</v>
      </c>
      <c r="E731" s="95"/>
      <c r="F731" s="95"/>
    </row>
    <row r="732" spans="1:6" ht="30">
      <c r="A732" s="93" t="s">
        <v>491</v>
      </c>
      <c r="B732" s="93">
        <v>3</v>
      </c>
      <c r="C732" s="93" t="s">
        <v>15</v>
      </c>
      <c r="D732" s="93" t="s">
        <v>124</v>
      </c>
      <c r="E732" s="93"/>
      <c r="F732" s="93"/>
    </row>
    <row r="733" spans="1:6" ht="45">
      <c r="A733" s="95" t="s">
        <v>497</v>
      </c>
      <c r="B733" s="95">
        <v>3</v>
      </c>
      <c r="C733" s="95" t="s">
        <v>7</v>
      </c>
      <c r="D733" s="95" t="s">
        <v>51</v>
      </c>
      <c r="E733" s="95"/>
      <c r="F733" s="95"/>
    </row>
    <row r="734" spans="1:6" ht="60">
      <c r="A734" s="93" t="s">
        <v>497</v>
      </c>
      <c r="B734" s="93">
        <v>3</v>
      </c>
      <c r="C734" s="93" t="s">
        <v>493</v>
      </c>
      <c r="D734" s="93" t="s">
        <v>70</v>
      </c>
      <c r="E734" s="93"/>
      <c r="F734" s="93"/>
    </row>
    <row r="735" spans="1:6" ht="45">
      <c r="A735" s="95" t="s">
        <v>498</v>
      </c>
      <c r="B735" s="95">
        <v>3</v>
      </c>
      <c r="C735" s="95" t="s">
        <v>7</v>
      </c>
      <c r="D735" s="95" t="s">
        <v>499</v>
      </c>
      <c r="E735" s="95"/>
      <c r="F735" s="95"/>
    </row>
    <row r="736" spans="1:6" ht="60">
      <c r="A736" s="93" t="s">
        <v>498</v>
      </c>
      <c r="B736" s="93">
        <v>3</v>
      </c>
      <c r="C736" s="93" t="s">
        <v>493</v>
      </c>
      <c r="D736" s="93" t="s">
        <v>70</v>
      </c>
      <c r="E736" s="93"/>
      <c r="F736" s="93"/>
    </row>
    <row r="737" spans="1:6" ht="30">
      <c r="A737" s="95" t="s">
        <v>498</v>
      </c>
      <c r="B737" s="95">
        <v>3</v>
      </c>
      <c r="C737" s="95" t="s">
        <v>22</v>
      </c>
      <c r="D737" s="95" t="s">
        <v>496</v>
      </c>
      <c r="E737" s="95"/>
      <c r="F737" s="95"/>
    </row>
    <row r="738" spans="1:6" ht="30">
      <c r="A738" s="93" t="s">
        <v>498</v>
      </c>
      <c r="B738" s="93">
        <v>3</v>
      </c>
      <c r="C738" s="93" t="s">
        <v>19</v>
      </c>
      <c r="D738" s="93" t="s">
        <v>500</v>
      </c>
      <c r="E738" s="93"/>
      <c r="F738" s="93"/>
    </row>
    <row r="739" spans="1:6" ht="45">
      <c r="A739" s="95" t="s">
        <v>501</v>
      </c>
      <c r="B739" s="95">
        <v>3</v>
      </c>
      <c r="C739" s="95" t="s">
        <v>7</v>
      </c>
      <c r="D739" s="95" t="s">
        <v>502</v>
      </c>
      <c r="E739" s="95"/>
      <c r="F739" s="95"/>
    </row>
    <row r="740" spans="1:6" ht="60">
      <c r="A740" s="93" t="s">
        <v>501</v>
      </c>
      <c r="B740" s="93">
        <v>3</v>
      </c>
      <c r="C740" s="93" t="s">
        <v>493</v>
      </c>
      <c r="D740" s="93" t="s">
        <v>70</v>
      </c>
      <c r="E740" s="93"/>
      <c r="F740" s="93"/>
    </row>
    <row r="741" spans="1:6" ht="30">
      <c r="A741" s="95" t="s">
        <v>501</v>
      </c>
      <c r="B741" s="95">
        <v>3</v>
      </c>
      <c r="C741" s="95" t="s">
        <v>22</v>
      </c>
      <c r="D741" s="95" t="s">
        <v>496</v>
      </c>
      <c r="E741" s="95"/>
      <c r="F741" s="95"/>
    </row>
    <row r="742" spans="1:6" ht="30">
      <c r="A742" s="93" t="s">
        <v>501</v>
      </c>
      <c r="B742" s="93">
        <v>3</v>
      </c>
      <c r="C742" s="93" t="s">
        <v>19</v>
      </c>
      <c r="D742" s="93" t="s">
        <v>500</v>
      </c>
      <c r="E742" s="93"/>
      <c r="F742" s="93"/>
    </row>
    <row r="743" spans="1:6" ht="45">
      <c r="A743" s="95" t="s">
        <v>503</v>
      </c>
      <c r="B743" s="95">
        <v>3</v>
      </c>
      <c r="C743" s="95" t="s">
        <v>7</v>
      </c>
      <c r="D743" s="95" t="s">
        <v>51</v>
      </c>
      <c r="E743" s="95"/>
      <c r="F743" s="95"/>
    </row>
    <row r="744" spans="1:6" ht="60">
      <c r="A744" s="93" t="s">
        <v>503</v>
      </c>
      <c r="B744" s="93">
        <v>3</v>
      </c>
      <c r="C744" s="93" t="s">
        <v>69</v>
      </c>
      <c r="D744" s="93" t="s">
        <v>70</v>
      </c>
      <c r="E744" s="93"/>
      <c r="F744" s="93"/>
    </row>
    <row r="745" spans="1:6" ht="30">
      <c r="A745" s="95" t="s">
        <v>503</v>
      </c>
      <c r="B745" s="95">
        <v>3</v>
      </c>
      <c r="C745" s="95" t="s">
        <v>19</v>
      </c>
      <c r="D745" s="95" t="s">
        <v>504</v>
      </c>
      <c r="E745" s="95"/>
      <c r="F745" s="95"/>
    </row>
    <row r="746" spans="1:6" ht="45">
      <c r="A746" s="93" t="s">
        <v>505</v>
      </c>
      <c r="B746" s="93">
        <v>3</v>
      </c>
      <c r="C746" s="93" t="s">
        <v>7</v>
      </c>
      <c r="D746" s="93" t="s">
        <v>51</v>
      </c>
      <c r="E746" s="93"/>
      <c r="F746" s="93"/>
    </row>
    <row r="747" spans="1:6" ht="30">
      <c r="A747" s="95" t="s">
        <v>505</v>
      </c>
      <c r="B747" s="95">
        <v>3</v>
      </c>
      <c r="C747" s="95" t="s">
        <v>19</v>
      </c>
      <c r="D747" s="95" t="s">
        <v>504</v>
      </c>
      <c r="E747" s="95"/>
      <c r="F747" s="95"/>
    </row>
    <row r="748" spans="1:6" ht="45">
      <c r="A748" s="93" t="s">
        <v>506</v>
      </c>
      <c r="B748" s="93">
        <v>3</v>
      </c>
      <c r="C748" s="93" t="s">
        <v>7</v>
      </c>
      <c r="D748" s="93" t="s">
        <v>51</v>
      </c>
      <c r="E748" s="93"/>
      <c r="F748" s="93"/>
    </row>
    <row r="749" spans="1:6" ht="60">
      <c r="A749" s="95" t="s">
        <v>506</v>
      </c>
      <c r="B749" s="95">
        <v>3</v>
      </c>
      <c r="C749" s="95" t="s">
        <v>103</v>
      </c>
      <c r="D749" s="95" t="s">
        <v>48</v>
      </c>
      <c r="E749" s="95"/>
      <c r="F749" s="95"/>
    </row>
    <row r="750" spans="1:6" ht="45">
      <c r="A750" s="93" t="s">
        <v>507</v>
      </c>
      <c r="B750" s="93">
        <v>3</v>
      </c>
      <c r="C750" s="93" t="s">
        <v>7</v>
      </c>
      <c r="D750" s="93" t="s">
        <v>266</v>
      </c>
      <c r="E750" s="93"/>
      <c r="F750" s="93"/>
    </row>
    <row r="751" spans="1:6" ht="60">
      <c r="A751" s="95" t="s">
        <v>507</v>
      </c>
      <c r="B751" s="95">
        <v>3</v>
      </c>
      <c r="C751" s="95" t="s">
        <v>493</v>
      </c>
      <c r="D751" s="95" t="s">
        <v>70</v>
      </c>
      <c r="E751" s="95"/>
      <c r="F751" s="95"/>
    </row>
    <row r="752" spans="1:6" ht="60">
      <c r="A752" s="93" t="s">
        <v>507</v>
      </c>
      <c r="B752" s="93">
        <v>3</v>
      </c>
      <c r="C752" s="93" t="s">
        <v>69</v>
      </c>
      <c r="D752" s="93" t="s">
        <v>70</v>
      </c>
      <c r="E752" s="93"/>
      <c r="F752" s="93"/>
    </row>
    <row r="753" spans="1:6" ht="30">
      <c r="A753" s="95" t="s">
        <v>507</v>
      </c>
      <c r="B753" s="95">
        <v>3</v>
      </c>
      <c r="C753" s="95" t="s">
        <v>19</v>
      </c>
      <c r="D753" s="95" t="s">
        <v>284</v>
      </c>
      <c r="E753" s="95"/>
      <c r="F753" s="95"/>
    </row>
    <row r="754" spans="1:6" ht="45">
      <c r="A754" s="93" t="s">
        <v>508</v>
      </c>
      <c r="B754" s="93">
        <v>3</v>
      </c>
      <c r="C754" s="93" t="s">
        <v>7</v>
      </c>
      <c r="D754" s="93" t="s">
        <v>51</v>
      </c>
      <c r="E754" s="93"/>
      <c r="F754" s="93"/>
    </row>
    <row r="755" spans="1:6" ht="60">
      <c r="A755" s="95" t="s">
        <v>508</v>
      </c>
      <c r="B755" s="95">
        <v>3</v>
      </c>
      <c r="C755" s="95" t="s">
        <v>56</v>
      </c>
      <c r="D755" s="95" t="s">
        <v>48</v>
      </c>
      <c r="E755" s="95"/>
      <c r="F755" s="95"/>
    </row>
    <row r="756" spans="1:6" ht="60">
      <c r="A756" s="93" t="s">
        <v>508</v>
      </c>
      <c r="B756" s="93">
        <v>3</v>
      </c>
      <c r="C756" s="93" t="s">
        <v>69</v>
      </c>
      <c r="D756" s="93" t="s">
        <v>70</v>
      </c>
      <c r="E756" s="93"/>
      <c r="F756" s="93"/>
    </row>
    <row r="757" spans="1:6" ht="45">
      <c r="A757" s="95" t="s">
        <v>509</v>
      </c>
      <c r="B757" s="95">
        <v>3</v>
      </c>
      <c r="C757" s="95" t="s">
        <v>7</v>
      </c>
      <c r="D757" s="95" t="s">
        <v>51</v>
      </c>
      <c r="E757" s="95"/>
      <c r="F757" s="95"/>
    </row>
    <row r="758" spans="1:6" ht="60">
      <c r="A758" s="93" t="s">
        <v>509</v>
      </c>
      <c r="B758" s="93">
        <v>3</v>
      </c>
      <c r="C758" s="93" t="s">
        <v>69</v>
      </c>
      <c r="D758" s="93" t="s">
        <v>70</v>
      </c>
      <c r="E758" s="93"/>
      <c r="F758" s="93"/>
    </row>
    <row r="759" spans="1:6" ht="45">
      <c r="A759" s="95" t="s">
        <v>510</v>
      </c>
      <c r="B759" s="95">
        <v>3</v>
      </c>
      <c r="C759" s="95" t="s">
        <v>7</v>
      </c>
      <c r="D759" s="95" t="s">
        <v>51</v>
      </c>
      <c r="E759" s="95"/>
      <c r="F759" s="95"/>
    </row>
    <row r="760" spans="1:6" ht="60">
      <c r="A760" s="93" t="s">
        <v>510</v>
      </c>
      <c r="B760" s="93">
        <v>3</v>
      </c>
      <c r="C760" s="93" t="s">
        <v>69</v>
      </c>
      <c r="D760" s="93" t="s">
        <v>70</v>
      </c>
      <c r="E760" s="93"/>
      <c r="F760" s="93"/>
    </row>
    <row r="761" spans="1:6" ht="45">
      <c r="A761" s="95" t="s">
        <v>511</v>
      </c>
      <c r="B761" s="95">
        <v>3</v>
      </c>
      <c r="C761" s="95" t="s">
        <v>7</v>
      </c>
      <c r="D761" s="95" t="s">
        <v>51</v>
      </c>
      <c r="E761" s="95"/>
      <c r="F761" s="95"/>
    </row>
    <row r="762" spans="1:6" ht="60">
      <c r="A762" s="93" t="s">
        <v>511</v>
      </c>
      <c r="B762" s="93">
        <v>3</v>
      </c>
      <c r="C762" s="93" t="s">
        <v>69</v>
      </c>
      <c r="D762" s="93" t="s">
        <v>70</v>
      </c>
      <c r="E762" s="93"/>
      <c r="F762" s="93"/>
    </row>
    <row r="763" spans="1:6" ht="30">
      <c r="A763" s="95" t="s">
        <v>511</v>
      </c>
      <c r="B763" s="95">
        <v>3</v>
      </c>
      <c r="C763" s="95" t="s">
        <v>22</v>
      </c>
      <c r="D763" s="95" t="s">
        <v>267</v>
      </c>
      <c r="E763" s="95"/>
      <c r="F763" s="95"/>
    </row>
    <row r="764" spans="1:6" ht="60">
      <c r="A764" s="93" t="s">
        <v>511</v>
      </c>
      <c r="B764" s="93">
        <v>3</v>
      </c>
      <c r="C764" s="93" t="s">
        <v>56</v>
      </c>
      <c r="D764" s="93" t="s">
        <v>48</v>
      </c>
      <c r="E764" s="93"/>
      <c r="F764" s="93"/>
    </row>
    <row r="765" spans="1:6" ht="45">
      <c r="A765" s="95" t="s">
        <v>512</v>
      </c>
      <c r="B765" s="95">
        <v>4</v>
      </c>
      <c r="C765" s="95" t="s">
        <v>7</v>
      </c>
      <c r="D765" s="95" t="s">
        <v>51</v>
      </c>
      <c r="E765" s="95"/>
      <c r="F765" s="95"/>
    </row>
    <row r="766" spans="1:6" ht="60">
      <c r="A766" s="93" t="s">
        <v>512</v>
      </c>
      <c r="B766" s="93">
        <v>4</v>
      </c>
      <c r="C766" s="93" t="s">
        <v>513</v>
      </c>
      <c r="D766" s="93" t="s">
        <v>70</v>
      </c>
      <c r="E766" s="93"/>
      <c r="F766" s="93"/>
    </row>
    <row r="767" spans="1:6" ht="60">
      <c r="A767" s="95" t="s">
        <v>512</v>
      </c>
      <c r="B767" s="95">
        <v>4</v>
      </c>
      <c r="C767" s="95" t="s">
        <v>69</v>
      </c>
      <c r="D767" s="95" t="s">
        <v>70</v>
      </c>
      <c r="E767" s="95"/>
      <c r="F767" s="95"/>
    </row>
    <row r="768" spans="1:6">
      <c r="A768" s="93" t="s">
        <v>512</v>
      </c>
      <c r="B768" s="93">
        <v>4</v>
      </c>
      <c r="C768" s="93" t="s">
        <v>22</v>
      </c>
      <c r="D768" s="93" t="s">
        <v>514</v>
      </c>
      <c r="E768" s="93"/>
      <c r="F768" s="93"/>
    </row>
    <row r="769" spans="1:6">
      <c r="A769" s="95" t="s">
        <v>512</v>
      </c>
      <c r="B769" s="95">
        <v>4</v>
      </c>
      <c r="C769" s="95" t="s">
        <v>19</v>
      </c>
      <c r="D769" s="95" t="s">
        <v>515</v>
      </c>
      <c r="E769" s="95"/>
      <c r="F769" s="95"/>
    </row>
    <row r="770" spans="1:6" ht="45">
      <c r="A770" s="93" t="s">
        <v>516</v>
      </c>
      <c r="B770" s="93">
        <v>4</v>
      </c>
      <c r="C770" s="93" t="s">
        <v>7</v>
      </c>
      <c r="D770" s="93" t="s">
        <v>51</v>
      </c>
      <c r="E770" s="93"/>
      <c r="F770" s="93"/>
    </row>
    <row r="771" spans="1:6" ht="60">
      <c r="A771" s="95" t="s">
        <v>516</v>
      </c>
      <c r="B771" s="95">
        <v>4</v>
      </c>
      <c r="C771" s="95" t="s">
        <v>513</v>
      </c>
      <c r="D771" s="95" t="s">
        <v>70</v>
      </c>
      <c r="E771" s="95"/>
      <c r="F771" s="95"/>
    </row>
    <row r="772" spans="1:6" ht="60">
      <c r="A772" s="93" t="s">
        <v>516</v>
      </c>
      <c r="B772" s="93">
        <v>4</v>
      </c>
      <c r="C772" s="93" t="s">
        <v>69</v>
      </c>
      <c r="D772" s="93" t="s">
        <v>70</v>
      </c>
      <c r="E772" s="93"/>
      <c r="F772" s="93"/>
    </row>
    <row r="773" spans="1:6">
      <c r="A773" s="95" t="s">
        <v>516</v>
      </c>
      <c r="B773" s="95">
        <v>4</v>
      </c>
      <c r="C773" s="95" t="s">
        <v>19</v>
      </c>
      <c r="D773" s="95" t="s">
        <v>500</v>
      </c>
      <c r="E773" s="95"/>
      <c r="F773" s="95"/>
    </row>
    <row r="774" spans="1:6">
      <c r="A774" s="93" t="s">
        <v>516</v>
      </c>
      <c r="B774" s="93">
        <v>4</v>
      </c>
      <c r="C774" s="93" t="s">
        <v>22</v>
      </c>
      <c r="D774" s="93" t="s">
        <v>514</v>
      </c>
      <c r="E774" s="93"/>
      <c r="F774" s="93"/>
    </row>
    <row r="775" spans="1:6" ht="45">
      <c r="A775" s="95" t="s">
        <v>517</v>
      </c>
      <c r="B775" s="95">
        <v>4</v>
      </c>
      <c r="C775" s="95" t="s">
        <v>7</v>
      </c>
      <c r="D775" s="95" t="s">
        <v>518</v>
      </c>
      <c r="E775" s="95"/>
      <c r="F775" s="95"/>
    </row>
    <row r="776" spans="1:6" ht="60">
      <c r="A776" s="93" t="s">
        <v>517</v>
      </c>
      <c r="B776" s="93">
        <v>4</v>
      </c>
      <c r="C776" s="93" t="s">
        <v>513</v>
      </c>
      <c r="D776" s="93" t="s">
        <v>70</v>
      </c>
      <c r="E776" s="93"/>
      <c r="F776" s="93"/>
    </row>
    <row r="777" spans="1:6" ht="60">
      <c r="A777" s="95" t="s">
        <v>517</v>
      </c>
      <c r="B777" s="95">
        <v>4</v>
      </c>
      <c r="C777" s="95" t="s">
        <v>69</v>
      </c>
      <c r="D777" s="95" t="s">
        <v>70</v>
      </c>
      <c r="E777" s="95"/>
      <c r="F777" s="95"/>
    </row>
    <row r="778" spans="1:6">
      <c r="A778" s="93" t="s">
        <v>517</v>
      </c>
      <c r="B778" s="93">
        <v>4</v>
      </c>
      <c r="C778" s="93" t="s">
        <v>22</v>
      </c>
      <c r="D778" s="93" t="s">
        <v>514</v>
      </c>
      <c r="E778" s="93"/>
      <c r="F778" s="93"/>
    </row>
    <row r="779" spans="1:6">
      <c r="A779" s="95" t="s">
        <v>517</v>
      </c>
      <c r="B779" s="95">
        <v>4</v>
      </c>
      <c r="C779" s="95" t="s">
        <v>19</v>
      </c>
      <c r="D779" s="95" t="s">
        <v>515</v>
      </c>
      <c r="E779" s="95"/>
      <c r="F779" s="95"/>
    </row>
    <row r="780" spans="1:6" ht="45">
      <c r="A780" s="93" t="s">
        <v>519</v>
      </c>
      <c r="B780" s="93">
        <v>4</v>
      </c>
      <c r="C780" s="93" t="s">
        <v>7</v>
      </c>
      <c r="D780" s="93" t="s">
        <v>51</v>
      </c>
      <c r="E780" s="93"/>
      <c r="F780" s="93"/>
    </row>
    <row r="781" spans="1:6" ht="60">
      <c r="A781" s="95" t="s">
        <v>519</v>
      </c>
      <c r="B781" s="95">
        <v>4</v>
      </c>
      <c r="C781" s="95" t="s">
        <v>513</v>
      </c>
      <c r="D781" s="95" t="s">
        <v>70</v>
      </c>
      <c r="E781" s="95"/>
      <c r="F781" s="95"/>
    </row>
    <row r="782" spans="1:6">
      <c r="A782" s="93" t="s">
        <v>519</v>
      </c>
      <c r="B782" s="93">
        <v>4</v>
      </c>
      <c r="C782" s="93" t="s">
        <v>22</v>
      </c>
      <c r="D782" s="93" t="s">
        <v>514</v>
      </c>
      <c r="E782" s="93"/>
      <c r="F782" s="93"/>
    </row>
    <row r="783" spans="1:6">
      <c r="A783" s="95" t="s">
        <v>519</v>
      </c>
      <c r="B783" s="95">
        <v>4</v>
      </c>
      <c r="C783" s="95" t="s">
        <v>19</v>
      </c>
      <c r="D783" s="95" t="s">
        <v>500</v>
      </c>
      <c r="E783" s="95"/>
      <c r="F783" s="95"/>
    </row>
    <row r="784" spans="1:6" ht="60">
      <c r="A784" s="93" t="s">
        <v>519</v>
      </c>
      <c r="B784" s="93">
        <v>4</v>
      </c>
      <c r="C784" s="93" t="s">
        <v>69</v>
      </c>
      <c r="D784" s="93" t="s">
        <v>70</v>
      </c>
      <c r="E784" s="93"/>
      <c r="F784" s="93"/>
    </row>
    <row r="785" spans="1:6" ht="45">
      <c r="A785" s="95" t="s">
        <v>520</v>
      </c>
      <c r="B785" s="95">
        <v>3</v>
      </c>
      <c r="C785" s="95" t="s">
        <v>7</v>
      </c>
      <c r="D785" s="95" t="s">
        <v>51</v>
      </c>
      <c r="E785" s="95"/>
      <c r="F785" s="95"/>
    </row>
    <row r="786" spans="1:6" ht="45">
      <c r="A786" s="93" t="s">
        <v>520</v>
      </c>
      <c r="B786" s="93">
        <v>3</v>
      </c>
      <c r="C786" s="93" t="s">
        <v>103</v>
      </c>
      <c r="D786" s="93" t="s">
        <v>521</v>
      </c>
      <c r="E786" s="93"/>
      <c r="F786" s="93"/>
    </row>
    <row r="787" spans="1:6" ht="30">
      <c r="A787" s="95" t="s">
        <v>520</v>
      </c>
      <c r="B787" s="95">
        <v>3</v>
      </c>
      <c r="C787" s="95" t="s">
        <v>15</v>
      </c>
      <c r="D787" s="95" t="s">
        <v>124</v>
      </c>
      <c r="E787" s="95"/>
      <c r="F787" s="95"/>
    </row>
    <row r="788" spans="1:6" ht="30">
      <c r="A788" s="93" t="s">
        <v>520</v>
      </c>
      <c r="B788" s="93">
        <v>3</v>
      </c>
      <c r="C788" s="93" t="s">
        <v>22</v>
      </c>
      <c r="D788" s="93" t="s">
        <v>522</v>
      </c>
      <c r="E788" s="93"/>
      <c r="F788" s="93"/>
    </row>
    <row r="789" spans="1:6" ht="30">
      <c r="A789" s="95" t="s">
        <v>520</v>
      </c>
      <c r="B789" s="95">
        <v>3</v>
      </c>
      <c r="C789" s="95" t="s">
        <v>19</v>
      </c>
      <c r="D789" s="95" t="s">
        <v>523</v>
      </c>
      <c r="E789" s="95"/>
      <c r="F789" s="95"/>
    </row>
    <row r="790" spans="1:6" ht="60">
      <c r="A790" s="93" t="s">
        <v>520</v>
      </c>
      <c r="B790" s="93">
        <v>3</v>
      </c>
      <c r="C790" s="93" t="s">
        <v>69</v>
      </c>
      <c r="D790" s="93" t="s">
        <v>524</v>
      </c>
      <c r="E790" s="93"/>
      <c r="F790" s="93"/>
    </row>
    <row r="791" spans="1:6" ht="60">
      <c r="A791" s="95" t="s">
        <v>525</v>
      </c>
      <c r="B791" s="95">
        <v>3</v>
      </c>
      <c r="C791" s="95" t="s">
        <v>493</v>
      </c>
      <c r="D791" s="95" t="s">
        <v>70</v>
      </c>
      <c r="E791" s="95"/>
      <c r="F791" s="95"/>
    </row>
    <row r="792" spans="1:6" ht="60">
      <c r="A792" s="93" t="s">
        <v>525</v>
      </c>
      <c r="B792" s="93">
        <v>3</v>
      </c>
      <c r="C792" s="93" t="s">
        <v>69</v>
      </c>
      <c r="D792" s="93" t="s">
        <v>70</v>
      </c>
      <c r="E792" s="93"/>
      <c r="F792" s="93"/>
    </row>
    <row r="793" spans="1:6" ht="30">
      <c r="A793" s="95" t="s">
        <v>525</v>
      </c>
      <c r="B793" s="95">
        <v>3</v>
      </c>
      <c r="C793" s="95" t="s">
        <v>22</v>
      </c>
      <c r="D793" s="95" t="s">
        <v>526</v>
      </c>
      <c r="E793" s="95"/>
      <c r="F793" s="95"/>
    </row>
    <row r="794" spans="1:6" ht="30">
      <c r="A794" s="93" t="s">
        <v>527</v>
      </c>
      <c r="B794" s="93">
        <v>3</v>
      </c>
      <c r="C794" s="93" t="s">
        <v>22</v>
      </c>
      <c r="D794" s="93" t="s">
        <v>528</v>
      </c>
      <c r="E794" s="93"/>
      <c r="F794" s="93"/>
    </row>
    <row r="795" spans="1:6" ht="45">
      <c r="A795" s="95" t="s">
        <v>527</v>
      </c>
      <c r="B795" s="95">
        <v>3</v>
      </c>
      <c r="C795" s="95" t="s">
        <v>7</v>
      </c>
      <c r="D795" s="95" t="s">
        <v>51</v>
      </c>
      <c r="E795" s="95"/>
      <c r="F795" s="95"/>
    </row>
    <row r="796" spans="1:6" ht="60">
      <c r="A796" s="93" t="s">
        <v>527</v>
      </c>
      <c r="B796" s="93">
        <v>3</v>
      </c>
      <c r="C796" s="93" t="s">
        <v>103</v>
      </c>
      <c r="D796" s="93" t="s">
        <v>48</v>
      </c>
      <c r="E796" s="93"/>
      <c r="F796" s="93"/>
    </row>
    <row r="797" spans="1:6" ht="60">
      <c r="A797" s="95" t="s">
        <v>527</v>
      </c>
      <c r="B797" s="95">
        <v>3</v>
      </c>
      <c r="C797" s="95" t="s">
        <v>493</v>
      </c>
      <c r="D797" s="95" t="s">
        <v>70</v>
      </c>
      <c r="E797" s="95"/>
      <c r="F797" s="95"/>
    </row>
    <row r="798" spans="1:6" ht="45">
      <c r="A798" s="93" t="s">
        <v>529</v>
      </c>
      <c r="B798" s="93">
        <v>3</v>
      </c>
      <c r="C798" s="93" t="s">
        <v>7</v>
      </c>
      <c r="D798" s="93" t="s">
        <v>51</v>
      </c>
      <c r="E798" s="93"/>
      <c r="F798" s="93"/>
    </row>
    <row r="799" spans="1:6" ht="60">
      <c r="A799" s="95" t="s">
        <v>529</v>
      </c>
      <c r="B799" s="95">
        <v>3</v>
      </c>
      <c r="C799" s="95" t="s">
        <v>493</v>
      </c>
      <c r="D799" s="95" t="s">
        <v>70</v>
      </c>
      <c r="E799" s="95"/>
      <c r="F799" s="95"/>
    </row>
    <row r="800" spans="1:6" ht="30">
      <c r="A800" s="93" t="s">
        <v>529</v>
      </c>
      <c r="B800" s="93">
        <v>3</v>
      </c>
      <c r="C800" s="93" t="s">
        <v>22</v>
      </c>
      <c r="D800" s="93" t="s">
        <v>526</v>
      </c>
      <c r="E800" s="93"/>
      <c r="F800" s="93"/>
    </row>
    <row r="801" spans="1:6" ht="45">
      <c r="A801" s="95" t="s">
        <v>530</v>
      </c>
      <c r="B801" s="95">
        <v>3</v>
      </c>
      <c r="C801" s="95" t="s">
        <v>7</v>
      </c>
      <c r="D801" s="95" t="s">
        <v>51</v>
      </c>
      <c r="E801" s="95"/>
      <c r="F801" s="95"/>
    </row>
    <row r="802" spans="1:6" ht="60">
      <c r="A802" s="93" t="s">
        <v>530</v>
      </c>
      <c r="B802" s="93">
        <v>3</v>
      </c>
      <c r="C802" s="93" t="s">
        <v>493</v>
      </c>
      <c r="D802" s="93" t="s">
        <v>70</v>
      </c>
      <c r="E802" s="93"/>
      <c r="F802" s="93"/>
    </row>
    <row r="803" spans="1:6" ht="30">
      <c r="A803" s="95" t="s">
        <v>530</v>
      </c>
      <c r="B803" s="95">
        <v>3</v>
      </c>
      <c r="C803" s="95" t="s">
        <v>22</v>
      </c>
      <c r="D803" s="95" t="s">
        <v>526</v>
      </c>
      <c r="E803" s="95"/>
      <c r="F803" s="95"/>
    </row>
    <row r="804" spans="1:6" ht="45">
      <c r="A804" s="93" t="s">
        <v>531</v>
      </c>
      <c r="B804" s="93">
        <v>3</v>
      </c>
      <c r="C804" s="93" t="s">
        <v>7</v>
      </c>
      <c r="D804" s="93" t="s">
        <v>51</v>
      </c>
      <c r="E804" s="93"/>
      <c r="F804" s="93"/>
    </row>
    <row r="805" spans="1:6" ht="30">
      <c r="A805" s="95" t="s">
        <v>531</v>
      </c>
      <c r="B805" s="95">
        <v>3</v>
      </c>
      <c r="C805" s="95" t="s">
        <v>22</v>
      </c>
      <c r="D805" s="95" t="s">
        <v>526</v>
      </c>
      <c r="E805" s="95"/>
      <c r="F805" s="95"/>
    </row>
    <row r="806" spans="1:6" ht="60">
      <c r="A806" s="93" t="s">
        <v>531</v>
      </c>
      <c r="B806" s="93">
        <v>3</v>
      </c>
      <c r="C806" s="93" t="s">
        <v>493</v>
      </c>
      <c r="D806" s="93" t="s">
        <v>70</v>
      </c>
      <c r="E806" s="93"/>
      <c r="F806" s="93"/>
    </row>
    <row r="807" spans="1:6" ht="45">
      <c r="A807" s="95" t="s">
        <v>532</v>
      </c>
      <c r="B807" s="95">
        <v>3</v>
      </c>
      <c r="C807" s="95" t="s">
        <v>7</v>
      </c>
      <c r="D807" s="95" t="s">
        <v>51</v>
      </c>
      <c r="E807" s="95"/>
      <c r="F807" s="95"/>
    </row>
    <row r="808" spans="1:6" ht="60">
      <c r="A808" s="93" t="s">
        <v>532</v>
      </c>
      <c r="B808" s="93">
        <v>3</v>
      </c>
      <c r="C808" s="93" t="s">
        <v>493</v>
      </c>
      <c r="D808" s="93" t="s">
        <v>70</v>
      </c>
      <c r="E808" s="93"/>
      <c r="F808" s="93"/>
    </row>
    <row r="809" spans="1:6" ht="30">
      <c r="A809" s="95" t="s">
        <v>532</v>
      </c>
      <c r="B809" s="95">
        <v>3</v>
      </c>
      <c r="C809" s="95" t="s">
        <v>22</v>
      </c>
      <c r="D809" s="95" t="s">
        <v>526</v>
      </c>
      <c r="E809" s="95"/>
      <c r="F809" s="95"/>
    </row>
    <row r="810" spans="1:6" ht="45">
      <c r="A810" s="93" t="s">
        <v>533</v>
      </c>
      <c r="B810" s="93">
        <v>3</v>
      </c>
      <c r="C810" s="93" t="s">
        <v>7</v>
      </c>
      <c r="D810" s="93" t="s">
        <v>51</v>
      </c>
      <c r="E810" s="93"/>
      <c r="F810" s="93"/>
    </row>
    <row r="811" spans="1:6" ht="30">
      <c r="A811" s="95" t="s">
        <v>533</v>
      </c>
      <c r="B811" s="95">
        <v>3</v>
      </c>
      <c r="C811" s="95" t="s">
        <v>22</v>
      </c>
      <c r="D811" s="95" t="s">
        <v>526</v>
      </c>
      <c r="E811" s="95"/>
      <c r="F811" s="95"/>
    </row>
    <row r="812" spans="1:6" ht="60">
      <c r="A812" s="93" t="s">
        <v>533</v>
      </c>
      <c r="B812" s="93">
        <v>3</v>
      </c>
      <c r="C812" s="93" t="s">
        <v>493</v>
      </c>
      <c r="D812" s="93" t="s">
        <v>70</v>
      </c>
      <c r="E812" s="93"/>
      <c r="F812" s="93"/>
    </row>
    <row r="813" spans="1:6" ht="45">
      <c r="A813" s="95" t="s">
        <v>534</v>
      </c>
      <c r="B813" s="95">
        <v>3</v>
      </c>
      <c r="C813" s="95" t="s">
        <v>7</v>
      </c>
      <c r="D813" s="95" t="s">
        <v>51</v>
      </c>
      <c r="E813" s="95"/>
      <c r="F813" s="95"/>
    </row>
    <row r="814" spans="1:6" ht="60">
      <c r="A814" s="93" t="s">
        <v>534</v>
      </c>
      <c r="B814" s="93">
        <v>3</v>
      </c>
      <c r="C814" s="93" t="s">
        <v>493</v>
      </c>
      <c r="D814" s="93" t="s">
        <v>131</v>
      </c>
      <c r="E814" s="93"/>
      <c r="F814" s="93"/>
    </row>
    <row r="815" spans="1:6" ht="60">
      <c r="A815" s="95" t="s">
        <v>534</v>
      </c>
      <c r="B815" s="95">
        <v>3</v>
      </c>
      <c r="C815" s="95" t="s">
        <v>69</v>
      </c>
      <c r="D815" s="95" t="s">
        <v>131</v>
      </c>
      <c r="E815" s="95"/>
      <c r="F815" s="95"/>
    </row>
    <row r="816" spans="1:6" ht="60">
      <c r="A816" s="93" t="s">
        <v>534</v>
      </c>
      <c r="B816" s="93">
        <v>3</v>
      </c>
      <c r="C816" s="93" t="s">
        <v>103</v>
      </c>
      <c r="D816" s="93" t="s">
        <v>132</v>
      </c>
      <c r="E816" s="93"/>
      <c r="F816" s="93"/>
    </row>
    <row r="817" spans="1:6" ht="30">
      <c r="A817" s="95" t="s">
        <v>534</v>
      </c>
      <c r="B817" s="95">
        <v>3</v>
      </c>
      <c r="C817" s="95" t="s">
        <v>15</v>
      </c>
      <c r="D817" s="95" t="s">
        <v>124</v>
      </c>
      <c r="E817" s="95"/>
      <c r="F817" s="95"/>
    </row>
    <row r="818" spans="1:6" ht="30">
      <c r="A818" s="93" t="s">
        <v>534</v>
      </c>
      <c r="B818" s="93">
        <v>3</v>
      </c>
      <c r="C818" s="93" t="s">
        <v>22</v>
      </c>
      <c r="D818" s="93" t="s">
        <v>535</v>
      </c>
      <c r="E818" s="93"/>
      <c r="F818" s="93"/>
    </row>
    <row r="819" spans="1:6" ht="45">
      <c r="A819" s="95" t="s">
        <v>536</v>
      </c>
      <c r="B819" s="95">
        <v>3</v>
      </c>
      <c r="C819" s="95" t="s">
        <v>7</v>
      </c>
      <c r="D819" s="95" t="s">
        <v>51</v>
      </c>
      <c r="E819" s="95"/>
      <c r="F819" s="95"/>
    </row>
    <row r="820" spans="1:6" ht="30">
      <c r="A820" s="93" t="s">
        <v>536</v>
      </c>
      <c r="B820" s="93">
        <v>3</v>
      </c>
      <c r="C820" s="93" t="s">
        <v>15</v>
      </c>
      <c r="D820" s="93" t="s">
        <v>124</v>
      </c>
      <c r="E820" s="93"/>
      <c r="F820" s="93"/>
    </row>
    <row r="821" spans="1:6" ht="60">
      <c r="A821" s="95" t="s">
        <v>536</v>
      </c>
      <c r="B821" s="95">
        <v>3</v>
      </c>
      <c r="C821" s="95" t="s">
        <v>69</v>
      </c>
      <c r="D821" s="95" t="s">
        <v>131</v>
      </c>
      <c r="E821" s="95"/>
      <c r="F821" s="95"/>
    </row>
    <row r="822" spans="1:6" ht="30">
      <c r="A822" s="93" t="s">
        <v>536</v>
      </c>
      <c r="B822" s="93">
        <v>3</v>
      </c>
      <c r="C822" s="93" t="s">
        <v>22</v>
      </c>
      <c r="D822" s="93" t="s">
        <v>537</v>
      </c>
      <c r="E822" s="93"/>
      <c r="F822" s="93"/>
    </row>
    <row r="823" spans="1:6" ht="45">
      <c r="A823" s="95" t="s">
        <v>538</v>
      </c>
      <c r="B823" s="95">
        <v>3</v>
      </c>
      <c r="C823" s="95" t="s">
        <v>7</v>
      </c>
      <c r="D823" s="95" t="s">
        <v>51</v>
      </c>
      <c r="E823" s="95"/>
      <c r="F823" s="95"/>
    </row>
    <row r="824" spans="1:6" ht="60">
      <c r="A824" s="93" t="s">
        <v>538</v>
      </c>
      <c r="B824" s="93">
        <v>3</v>
      </c>
      <c r="C824" s="93" t="s">
        <v>69</v>
      </c>
      <c r="D824" s="93" t="s">
        <v>70</v>
      </c>
      <c r="E824" s="93"/>
      <c r="F824" s="93"/>
    </row>
    <row r="825" spans="1:6" ht="30">
      <c r="A825" s="95" t="s">
        <v>538</v>
      </c>
      <c r="B825" s="95">
        <v>3</v>
      </c>
      <c r="C825" s="95" t="s">
        <v>22</v>
      </c>
      <c r="D825" s="95" t="s">
        <v>129</v>
      </c>
      <c r="E825" s="95"/>
      <c r="F825" s="95"/>
    </row>
    <row r="826" spans="1:6" ht="45">
      <c r="A826" s="93" t="s">
        <v>539</v>
      </c>
      <c r="B826" s="93">
        <v>3</v>
      </c>
      <c r="C826" s="93" t="s">
        <v>7</v>
      </c>
      <c r="D826" s="93" t="s">
        <v>51</v>
      </c>
      <c r="E826" s="93"/>
      <c r="F826" s="93"/>
    </row>
    <row r="827" spans="1:6" ht="60">
      <c r="A827" s="95" t="s">
        <v>539</v>
      </c>
      <c r="B827" s="95">
        <v>3</v>
      </c>
      <c r="C827" s="95" t="s">
        <v>513</v>
      </c>
      <c r="D827" s="95" t="s">
        <v>70</v>
      </c>
      <c r="E827" s="95"/>
      <c r="F827" s="95"/>
    </row>
    <row r="828" spans="1:6" ht="45">
      <c r="A828" s="93" t="s">
        <v>539</v>
      </c>
      <c r="B828" s="93">
        <v>3</v>
      </c>
      <c r="C828" s="93" t="s">
        <v>128</v>
      </c>
      <c r="D828" s="93" t="s">
        <v>540</v>
      </c>
      <c r="E828" s="93"/>
      <c r="F828" s="93"/>
    </row>
    <row r="829" spans="1:6" ht="60">
      <c r="A829" s="95" t="s">
        <v>539</v>
      </c>
      <c r="B829" s="95">
        <v>3</v>
      </c>
      <c r="C829" s="95" t="s">
        <v>69</v>
      </c>
      <c r="D829" s="95" t="s">
        <v>70</v>
      </c>
      <c r="E829" s="95"/>
      <c r="F829" s="95"/>
    </row>
    <row r="830" spans="1:6" ht="45">
      <c r="A830" s="93" t="s">
        <v>541</v>
      </c>
      <c r="B830" s="93">
        <v>3</v>
      </c>
      <c r="C830" s="93" t="s">
        <v>7</v>
      </c>
      <c r="D830" s="93" t="s">
        <v>542</v>
      </c>
      <c r="E830" s="93"/>
      <c r="F830" s="93"/>
    </row>
    <row r="831" spans="1:6" ht="60">
      <c r="A831" s="95" t="s">
        <v>541</v>
      </c>
      <c r="B831" s="95">
        <v>3</v>
      </c>
      <c r="C831" s="95" t="s">
        <v>513</v>
      </c>
      <c r="D831" s="95" t="s">
        <v>70</v>
      </c>
      <c r="E831" s="95"/>
      <c r="F831" s="95"/>
    </row>
    <row r="832" spans="1:6" ht="60">
      <c r="A832" s="93" t="s">
        <v>541</v>
      </c>
      <c r="B832" s="93">
        <v>3</v>
      </c>
      <c r="C832" s="93" t="s">
        <v>128</v>
      </c>
      <c r="D832" s="93" t="s">
        <v>543</v>
      </c>
      <c r="E832" s="93"/>
      <c r="F832" s="93"/>
    </row>
    <row r="833" spans="1:6" ht="60">
      <c r="A833" s="95" t="s">
        <v>541</v>
      </c>
      <c r="B833" s="95">
        <v>3</v>
      </c>
      <c r="C833" s="95" t="s">
        <v>69</v>
      </c>
      <c r="D833" s="95" t="s">
        <v>70</v>
      </c>
      <c r="E833" s="95"/>
      <c r="F833" s="95"/>
    </row>
    <row r="834" spans="1:6" ht="45">
      <c r="A834" s="93" t="s">
        <v>544</v>
      </c>
      <c r="B834" s="93">
        <v>3</v>
      </c>
      <c r="C834" s="93" t="s">
        <v>7</v>
      </c>
      <c r="D834" s="93" t="s">
        <v>51</v>
      </c>
      <c r="E834" s="93"/>
      <c r="F834" s="93"/>
    </row>
    <row r="835" spans="1:6" ht="60">
      <c r="A835" s="95" t="s">
        <v>544</v>
      </c>
      <c r="B835" s="95">
        <v>3</v>
      </c>
      <c r="C835" s="95" t="s">
        <v>513</v>
      </c>
      <c r="D835" s="95" t="s">
        <v>70</v>
      </c>
      <c r="E835" s="95"/>
      <c r="F835" s="95"/>
    </row>
    <row r="836" spans="1:6" ht="60">
      <c r="A836" s="93" t="s">
        <v>544</v>
      </c>
      <c r="B836" s="93">
        <v>3</v>
      </c>
      <c r="C836" s="93" t="s">
        <v>128</v>
      </c>
      <c r="D836" s="93" t="s">
        <v>543</v>
      </c>
      <c r="E836" s="93"/>
      <c r="F836" s="93"/>
    </row>
    <row r="837" spans="1:6" ht="60">
      <c r="A837" s="95" t="s">
        <v>544</v>
      </c>
      <c r="B837" s="95">
        <v>3</v>
      </c>
      <c r="C837" s="95" t="s">
        <v>69</v>
      </c>
      <c r="D837" s="95" t="s">
        <v>70</v>
      </c>
      <c r="E837" s="95"/>
      <c r="F837" s="95"/>
    </row>
    <row r="838" spans="1:6" ht="45">
      <c r="A838" s="93" t="s">
        <v>545</v>
      </c>
      <c r="B838" s="93">
        <v>3</v>
      </c>
      <c r="C838" s="93" t="s">
        <v>7</v>
      </c>
      <c r="D838" s="93" t="s">
        <v>51</v>
      </c>
      <c r="E838" s="93"/>
      <c r="F838" s="93"/>
    </row>
    <row r="839" spans="1:6" ht="60">
      <c r="A839" s="95" t="s">
        <v>545</v>
      </c>
      <c r="B839" s="95">
        <v>3</v>
      </c>
      <c r="C839" s="95" t="s">
        <v>513</v>
      </c>
      <c r="D839" s="95" t="s">
        <v>70</v>
      </c>
      <c r="E839" s="95"/>
      <c r="F839" s="95"/>
    </row>
    <row r="840" spans="1:6" ht="60">
      <c r="A840" s="93" t="s">
        <v>545</v>
      </c>
      <c r="B840" s="93">
        <v>3</v>
      </c>
      <c r="C840" s="93" t="s">
        <v>128</v>
      </c>
      <c r="D840" s="93" t="s">
        <v>543</v>
      </c>
      <c r="E840" s="93"/>
      <c r="F840" s="93"/>
    </row>
    <row r="841" spans="1:6" ht="60">
      <c r="A841" s="95" t="s">
        <v>545</v>
      </c>
      <c r="B841" s="95">
        <v>3</v>
      </c>
      <c r="C841" s="95" t="s">
        <v>69</v>
      </c>
      <c r="D841" s="95" t="s">
        <v>70</v>
      </c>
      <c r="E841" s="95"/>
      <c r="F841" s="95"/>
    </row>
    <row r="842" spans="1:6" ht="45">
      <c r="A842" s="93" t="s">
        <v>546</v>
      </c>
      <c r="B842" s="93">
        <v>3</v>
      </c>
      <c r="C842" s="93" t="s">
        <v>7</v>
      </c>
      <c r="D842" s="93" t="s">
        <v>51</v>
      </c>
      <c r="E842" s="93"/>
      <c r="F842" s="93"/>
    </row>
    <row r="843" spans="1:6" ht="60">
      <c r="A843" s="95" t="s">
        <v>546</v>
      </c>
      <c r="B843" s="95">
        <v>3</v>
      </c>
      <c r="C843" s="95" t="s">
        <v>103</v>
      </c>
      <c r="D843" s="95" t="s">
        <v>132</v>
      </c>
      <c r="E843" s="95"/>
      <c r="F843" s="95"/>
    </row>
    <row r="844" spans="1:6" ht="30">
      <c r="A844" s="93" t="s">
        <v>546</v>
      </c>
      <c r="B844" s="93">
        <v>3</v>
      </c>
      <c r="C844" s="93" t="s">
        <v>15</v>
      </c>
      <c r="D844" s="93" t="s">
        <v>124</v>
      </c>
      <c r="E844" s="93"/>
      <c r="F844" s="93"/>
    </row>
    <row r="845" spans="1:6" ht="30">
      <c r="A845" s="95" t="s">
        <v>546</v>
      </c>
      <c r="B845" s="95">
        <v>3</v>
      </c>
      <c r="C845" s="95" t="s">
        <v>22</v>
      </c>
      <c r="D845" s="95" t="s">
        <v>535</v>
      </c>
      <c r="E845" s="95"/>
      <c r="F845" s="95"/>
    </row>
    <row r="846" spans="1:6" ht="45">
      <c r="A846" s="93" t="s">
        <v>547</v>
      </c>
      <c r="B846" s="93">
        <v>1</v>
      </c>
      <c r="C846" s="93" t="s">
        <v>7</v>
      </c>
      <c r="D846" s="93" t="s">
        <v>32</v>
      </c>
      <c r="E846" s="93"/>
      <c r="F846" s="93"/>
    </row>
    <row r="847" spans="1:6" ht="30">
      <c r="A847" s="95" t="s">
        <v>547</v>
      </c>
      <c r="B847" s="95">
        <v>1</v>
      </c>
      <c r="C847" s="95" t="s">
        <v>22</v>
      </c>
      <c r="D847" s="95" t="s">
        <v>548</v>
      </c>
      <c r="E847" s="95"/>
      <c r="F847" s="95"/>
    </row>
    <row r="848" spans="1:6" ht="45">
      <c r="A848" s="93" t="s">
        <v>549</v>
      </c>
      <c r="B848" s="93">
        <v>2</v>
      </c>
      <c r="C848" s="93" t="s">
        <v>7</v>
      </c>
      <c r="D848" s="93" t="s">
        <v>32</v>
      </c>
      <c r="E848" s="93"/>
      <c r="F848" s="93"/>
    </row>
    <row r="849" spans="1:7" ht="30">
      <c r="A849" s="95" t="s">
        <v>549</v>
      </c>
      <c r="B849" s="95">
        <v>2</v>
      </c>
      <c r="C849" s="95" t="s">
        <v>22</v>
      </c>
      <c r="D849" s="95" t="s">
        <v>548</v>
      </c>
      <c r="E849" s="95"/>
      <c r="F849" s="95"/>
    </row>
    <row r="850" spans="1:7" ht="45">
      <c r="A850" s="93" t="s">
        <v>550</v>
      </c>
      <c r="B850" s="93">
        <v>3</v>
      </c>
      <c r="C850" s="93" t="s">
        <v>7</v>
      </c>
      <c r="D850" s="93" t="s">
        <v>32</v>
      </c>
      <c r="E850" s="93"/>
      <c r="F850" s="93"/>
    </row>
    <row r="851" spans="1:7" ht="30">
      <c r="A851" s="95" t="s">
        <v>550</v>
      </c>
      <c r="B851" s="95">
        <v>3</v>
      </c>
      <c r="C851" s="95" t="s">
        <v>22</v>
      </c>
      <c r="D851" s="95" t="s">
        <v>548</v>
      </c>
      <c r="E851" s="95"/>
      <c r="F851" s="95"/>
    </row>
    <row r="852" spans="1:7" ht="45">
      <c r="A852" s="93" t="s">
        <v>551</v>
      </c>
      <c r="B852" s="93">
        <v>1</v>
      </c>
      <c r="C852" s="93" t="s">
        <v>7</v>
      </c>
      <c r="D852" s="93" t="s">
        <v>552</v>
      </c>
      <c r="E852" s="93"/>
      <c r="F852" s="93"/>
    </row>
    <row r="853" spans="1:7">
      <c r="A853" s="95" t="s">
        <v>551</v>
      </c>
      <c r="B853" s="95">
        <v>1</v>
      </c>
      <c r="C853" s="95" t="s">
        <v>22</v>
      </c>
      <c r="D853" s="95" t="s">
        <v>553</v>
      </c>
      <c r="E853" s="95"/>
      <c r="F853" s="95"/>
    </row>
    <row r="854" spans="1:7" ht="45">
      <c r="A854" s="93" t="s">
        <v>554</v>
      </c>
      <c r="B854" s="93">
        <v>2</v>
      </c>
      <c r="C854" s="93" t="s">
        <v>7</v>
      </c>
      <c r="D854" s="93" t="s">
        <v>552</v>
      </c>
      <c r="E854" s="93"/>
      <c r="F854" s="93"/>
    </row>
    <row r="855" spans="1:7">
      <c r="A855" s="95" t="s">
        <v>554</v>
      </c>
      <c r="B855" s="95">
        <v>2</v>
      </c>
      <c r="C855" s="95" t="s">
        <v>22</v>
      </c>
      <c r="D855" s="95" t="s">
        <v>553</v>
      </c>
      <c r="E855" s="95"/>
      <c r="F855" s="95"/>
      <c r="G855" s="61"/>
    </row>
    <row r="856" spans="1:7" ht="45">
      <c r="A856" s="93" t="s">
        <v>555</v>
      </c>
      <c r="B856" s="93">
        <v>3</v>
      </c>
      <c r="C856" s="93" t="s">
        <v>7</v>
      </c>
      <c r="D856" s="93" t="s">
        <v>552</v>
      </c>
      <c r="E856" s="93"/>
      <c r="F856" s="93"/>
    </row>
    <row r="857" spans="1:7">
      <c r="A857" s="95" t="s">
        <v>555</v>
      </c>
      <c r="B857" s="95">
        <v>3</v>
      </c>
      <c r="C857" s="95" t="s">
        <v>22</v>
      </c>
      <c r="D857" s="95" t="s">
        <v>553</v>
      </c>
      <c r="E857" s="95"/>
      <c r="F857" s="95"/>
    </row>
    <row r="858" spans="1:7" ht="45">
      <c r="A858" s="93" t="s">
        <v>556</v>
      </c>
      <c r="B858" s="93">
        <v>4</v>
      </c>
      <c r="C858" s="93" t="s">
        <v>7</v>
      </c>
      <c r="D858" s="93" t="s">
        <v>552</v>
      </c>
      <c r="E858" s="93"/>
      <c r="F858" s="93"/>
    </row>
    <row r="859" spans="1:7">
      <c r="A859" s="95" t="s">
        <v>556</v>
      </c>
      <c r="B859" s="95">
        <v>4</v>
      </c>
      <c r="C859" s="95" t="s">
        <v>22</v>
      </c>
      <c r="D859" s="95" t="s">
        <v>553</v>
      </c>
      <c r="E859" s="95"/>
      <c r="F859" s="95"/>
    </row>
    <row r="860" spans="1:7" ht="45">
      <c r="A860" s="93" t="s">
        <v>557</v>
      </c>
      <c r="B860" s="93">
        <v>3</v>
      </c>
      <c r="C860" s="93" t="s">
        <v>150</v>
      </c>
      <c r="D860" s="93" t="s">
        <v>124</v>
      </c>
      <c r="E860" s="93"/>
      <c r="F860" s="93"/>
    </row>
    <row r="861" spans="1:7" ht="30">
      <c r="A861" s="95" t="s">
        <v>558</v>
      </c>
      <c r="B861" s="95">
        <v>3</v>
      </c>
      <c r="C861" s="95" t="s">
        <v>150</v>
      </c>
      <c r="D861" s="95" t="s">
        <v>105</v>
      </c>
      <c r="E861" s="95"/>
      <c r="F861" s="95"/>
    </row>
    <row r="862" spans="1:7" ht="30">
      <c r="A862" s="93" t="s">
        <v>558</v>
      </c>
      <c r="B862" s="93">
        <v>3</v>
      </c>
      <c r="C862" s="93" t="s">
        <v>150</v>
      </c>
      <c r="D862" s="93" t="s">
        <v>124</v>
      </c>
      <c r="E862" s="93"/>
      <c r="F862" s="93"/>
    </row>
    <row r="863" spans="1:7" ht="30">
      <c r="A863" s="95" t="s">
        <v>559</v>
      </c>
      <c r="B863" s="95">
        <v>3</v>
      </c>
      <c r="C863" s="95" t="s">
        <v>150</v>
      </c>
      <c r="D863" s="95" t="s">
        <v>124</v>
      </c>
      <c r="E863" s="95"/>
      <c r="F863" s="95"/>
    </row>
    <row r="864" spans="1:7" ht="45">
      <c r="A864" s="93" t="s">
        <v>560</v>
      </c>
      <c r="B864" s="93">
        <v>3</v>
      </c>
      <c r="C864" s="93" t="s">
        <v>150</v>
      </c>
      <c r="D864" s="93" t="s">
        <v>124</v>
      </c>
      <c r="E864" s="93"/>
      <c r="F864" s="93"/>
    </row>
    <row r="865" spans="1:6" ht="30">
      <c r="A865" s="95" t="s">
        <v>561</v>
      </c>
      <c r="B865" s="95">
        <v>3</v>
      </c>
      <c r="C865" s="95" t="s">
        <v>150</v>
      </c>
      <c r="D865" s="95" t="s">
        <v>124</v>
      </c>
      <c r="E865" s="95"/>
      <c r="F865" s="95"/>
    </row>
    <row r="866" spans="1:6">
      <c r="A866" s="93" t="s">
        <v>562</v>
      </c>
      <c r="B866" s="93">
        <v>1</v>
      </c>
      <c r="C866" s="93" t="s">
        <v>150</v>
      </c>
      <c r="D866" s="93"/>
      <c r="E866" s="93"/>
      <c r="F866" s="93"/>
    </row>
    <row r="867" spans="1:6">
      <c r="A867" s="95" t="s">
        <v>563</v>
      </c>
      <c r="B867" s="95">
        <v>2</v>
      </c>
      <c r="C867" s="95" t="s">
        <v>150</v>
      </c>
      <c r="D867" s="95"/>
      <c r="E867" s="95"/>
      <c r="F867" s="95"/>
    </row>
    <row r="868" spans="1:6">
      <c r="A868" s="93" t="s">
        <v>564</v>
      </c>
      <c r="B868" s="93">
        <v>3</v>
      </c>
      <c r="C868" s="93" t="s">
        <v>150</v>
      </c>
      <c r="D868" s="93"/>
      <c r="E868" s="93"/>
      <c r="F868" s="93"/>
    </row>
    <row r="869" spans="1:6">
      <c r="A869" s="95" t="s">
        <v>565</v>
      </c>
      <c r="B869" s="95">
        <v>1</v>
      </c>
      <c r="C869" s="95" t="s">
        <v>150</v>
      </c>
      <c r="D869" s="95" t="s">
        <v>124</v>
      </c>
      <c r="E869" s="95"/>
      <c r="F869" s="95"/>
    </row>
    <row r="870" spans="1:6">
      <c r="A870" s="93" t="s">
        <v>566</v>
      </c>
      <c r="B870" s="93">
        <v>2</v>
      </c>
      <c r="C870" s="93" t="s">
        <v>150</v>
      </c>
      <c r="D870" s="93" t="s">
        <v>124</v>
      </c>
      <c r="E870" s="93"/>
      <c r="F870" s="93"/>
    </row>
    <row r="871" spans="1:6">
      <c r="A871" s="95" t="s">
        <v>567</v>
      </c>
      <c r="B871" s="95">
        <v>3</v>
      </c>
      <c r="C871" s="95" t="s">
        <v>150</v>
      </c>
      <c r="D871" s="95" t="s">
        <v>124</v>
      </c>
      <c r="E871" s="95"/>
      <c r="F871" s="95"/>
    </row>
    <row r="872" spans="1:6">
      <c r="A872" s="93" t="s">
        <v>568</v>
      </c>
      <c r="B872" s="93">
        <v>4</v>
      </c>
      <c r="C872" s="93" t="s">
        <v>150</v>
      </c>
      <c r="D872" s="93" t="s">
        <v>124</v>
      </c>
      <c r="E872" s="93"/>
      <c r="F872" s="93"/>
    </row>
    <row r="873" spans="1:6" ht="45">
      <c r="A873" s="95" t="s">
        <v>569</v>
      </c>
      <c r="B873" s="95">
        <v>3</v>
      </c>
      <c r="C873" s="95" t="s">
        <v>7</v>
      </c>
      <c r="D873" s="95" t="s">
        <v>51</v>
      </c>
      <c r="E873" s="95"/>
      <c r="F873" s="95"/>
    </row>
    <row r="874" spans="1:6" ht="45">
      <c r="A874" s="93" t="s">
        <v>570</v>
      </c>
      <c r="B874" s="93">
        <v>1</v>
      </c>
      <c r="C874" s="93" t="s">
        <v>7</v>
      </c>
      <c r="D874" s="93" t="s">
        <v>51</v>
      </c>
      <c r="E874" s="93"/>
      <c r="F874" s="93"/>
    </row>
    <row r="875" spans="1:6">
      <c r="A875" s="95" t="s">
        <v>570</v>
      </c>
      <c r="B875" s="95">
        <v>1</v>
      </c>
      <c r="C875" s="95" t="s">
        <v>53</v>
      </c>
      <c r="D875" s="95" t="s">
        <v>54</v>
      </c>
      <c r="E875" s="95"/>
      <c r="F875" s="95"/>
    </row>
    <row r="876" spans="1:6" ht="45">
      <c r="A876" s="93" t="s">
        <v>571</v>
      </c>
      <c r="B876" s="93">
        <v>2</v>
      </c>
      <c r="C876" s="93" t="s">
        <v>7</v>
      </c>
      <c r="D876" s="93" t="s">
        <v>51</v>
      </c>
      <c r="E876" s="93"/>
      <c r="F876" s="93"/>
    </row>
    <row r="877" spans="1:6">
      <c r="A877" s="95" t="s">
        <v>571</v>
      </c>
      <c r="B877" s="95">
        <v>2</v>
      </c>
      <c r="C877" s="95" t="s">
        <v>53</v>
      </c>
      <c r="D877" s="95" t="s">
        <v>54</v>
      </c>
      <c r="E877" s="95"/>
      <c r="F877" s="95"/>
    </row>
    <row r="878" spans="1:6" ht="45">
      <c r="A878" s="93" t="s">
        <v>572</v>
      </c>
      <c r="B878" s="93">
        <v>3</v>
      </c>
      <c r="C878" s="93" t="s">
        <v>7</v>
      </c>
      <c r="D878" s="93" t="s">
        <v>51</v>
      </c>
      <c r="E878" s="93"/>
      <c r="F878" s="93"/>
    </row>
    <row r="879" spans="1:6">
      <c r="A879" s="95" t="s">
        <v>572</v>
      </c>
      <c r="B879" s="95">
        <v>3</v>
      </c>
      <c r="C879" s="95" t="s">
        <v>53</v>
      </c>
      <c r="D879" s="95" t="s">
        <v>54</v>
      </c>
      <c r="E879" s="95"/>
      <c r="F879" s="95"/>
    </row>
    <row r="880" spans="1:6">
      <c r="A880" s="93" t="s">
        <v>573</v>
      </c>
      <c r="B880" s="93">
        <v>1</v>
      </c>
      <c r="C880" s="93" t="s">
        <v>64</v>
      </c>
      <c r="D880" s="93" t="s">
        <v>54</v>
      </c>
      <c r="E880" s="93"/>
      <c r="F880" s="93"/>
    </row>
    <row r="881" spans="1:6" ht="45">
      <c r="A881" s="95" t="s">
        <v>573</v>
      </c>
      <c r="B881" s="95">
        <v>1</v>
      </c>
      <c r="C881" s="95" t="s">
        <v>7</v>
      </c>
      <c r="D881" s="95" t="s">
        <v>51</v>
      </c>
      <c r="E881" s="95"/>
      <c r="F881" s="95"/>
    </row>
    <row r="882" spans="1:6">
      <c r="A882" s="93" t="s">
        <v>574</v>
      </c>
      <c r="B882" s="93">
        <v>2</v>
      </c>
      <c r="C882" s="93" t="s">
        <v>64</v>
      </c>
      <c r="D882" s="93" t="s">
        <v>54</v>
      </c>
      <c r="E882" s="93"/>
      <c r="F882" s="93"/>
    </row>
    <row r="883" spans="1:6" ht="45">
      <c r="A883" s="95" t="s">
        <v>574</v>
      </c>
      <c r="B883" s="95">
        <v>2</v>
      </c>
      <c r="C883" s="95" t="s">
        <v>7</v>
      </c>
      <c r="D883" s="95" t="s">
        <v>51</v>
      </c>
      <c r="E883" s="95"/>
      <c r="F883" s="95"/>
    </row>
    <row r="884" spans="1:6">
      <c r="A884" s="93" t="s">
        <v>575</v>
      </c>
      <c r="B884" s="93">
        <v>3</v>
      </c>
      <c r="C884" s="93" t="s">
        <v>64</v>
      </c>
      <c r="D884" s="93" t="s">
        <v>54</v>
      </c>
      <c r="E884" s="93"/>
      <c r="F884" s="93"/>
    </row>
    <row r="885" spans="1:6" ht="45">
      <c r="A885" s="95" t="s">
        <v>575</v>
      </c>
      <c r="B885" s="95">
        <v>3</v>
      </c>
      <c r="C885" s="95" t="s">
        <v>7</v>
      </c>
      <c r="D885" s="95" t="s">
        <v>51</v>
      </c>
      <c r="E885" s="95"/>
      <c r="F885" s="95"/>
    </row>
    <row r="886" spans="1:6" ht="45">
      <c r="A886" s="93" t="s">
        <v>576</v>
      </c>
      <c r="B886" s="93">
        <v>4</v>
      </c>
      <c r="C886" s="93" t="s">
        <v>7</v>
      </c>
      <c r="D886" s="93" t="s">
        <v>51</v>
      </c>
      <c r="E886" s="93"/>
      <c r="F886" s="93"/>
    </row>
    <row r="887" spans="1:6" ht="45">
      <c r="A887" s="95" t="s">
        <v>577</v>
      </c>
      <c r="B887" s="95">
        <v>4</v>
      </c>
      <c r="C887" s="95" t="s">
        <v>7</v>
      </c>
      <c r="D887" s="95" t="s">
        <v>51</v>
      </c>
      <c r="E887" s="95"/>
      <c r="F887" s="95"/>
    </row>
    <row r="888" spans="1:6" ht="60">
      <c r="A888" s="93" t="s">
        <v>577</v>
      </c>
      <c r="B888" s="93">
        <v>4</v>
      </c>
      <c r="C888" s="93" t="s">
        <v>56</v>
      </c>
      <c r="D888" s="93" t="s">
        <v>48</v>
      </c>
      <c r="E888" s="93"/>
      <c r="F888" s="93"/>
    </row>
    <row r="889" spans="1:6">
      <c r="A889" s="95" t="s">
        <v>577</v>
      </c>
      <c r="B889" s="95">
        <v>4</v>
      </c>
      <c r="C889" s="95" t="s">
        <v>19</v>
      </c>
      <c r="D889" s="95" t="s">
        <v>100</v>
      </c>
      <c r="E889" s="95"/>
      <c r="F889" s="95"/>
    </row>
    <row r="890" spans="1:6" ht="45">
      <c r="A890" s="93" t="s">
        <v>578</v>
      </c>
      <c r="B890" s="93">
        <v>3</v>
      </c>
      <c r="C890" s="93" t="s">
        <v>7</v>
      </c>
      <c r="D890" s="93" t="s">
        <v>51</v>
      </c>
      <c r="E890" s="93"/>
      <c r="F890" s="93"/>
    </row>
    <row r="891" spans="1:6" ht="60">
      <c r="A891" s="95" t="s">
        <v>578</v>
      </c>
      <c r="B891" s="95">
        <v>3</v>
      </c>
      <c r="C891" s="95" t="s">
        <v>56</v>
      </c>
      <c r="D891" s="95" t="s">
        <v>48</v>
      </c>
      <c r="E891" s="95"/>
      <c r="F891" s="95"/>
    </row>
    <row r="892" spans="1:6">
      <c r="A892" s="93" t="s">
        <v>578</v>
      </c>
      <c r="B892" s="93">
        <v>3</v>
      </c>
      <c r="C892" s="93" t="s">
        <v>19</v>
      </c>
      <c r="D892" s="93" t="s">
        <v>110</v>
      </c>
      <c r="E892" s="93"/>
      <c r="F892" s="93"/>
    </row>
    <row r="893" spans="1:6" ht="45">
      <c r="A893" s="95" t="s">
        <v>579</v>
      </c>
      <c r="B893" s="95">
        <v>1</v>
      </c>
      <c r="C893" s="95" t="s">
        <v>7</v>
      </c>
      <c r="D893" s="95" t="s">
        <v>32</v>
      </c>
      <c r="E893" s="95"/>
      <c r="F893" s="95"/>
    </row>
    <row r="894" spans="1:6" ht="45">
      <c r="A894" s="93" t="s">
        <v>580</v>
      </c>
      <c r="B894" s="93">
        <v>2</v>
      </c>
      <c r="C894" s="93" t="s">
        <v>7</v>
      </c>
      <c r="D894" s="93" t="s">
        <v>32</v>
      </c>
      <c r="E894" s="93"/>
      <c r="F894" s="93"/>
    </row>
    <row r="895" spans="1:6" ht="45">
      <c r="A895" s="95" t="s">
        <v>581</v>
      </c>
      <c r="B895" s="95">
        <v>3</v>
      </c>
      <c r="C895" s="95" t="s">
        <v>7</v>
      </c>
      <c r="D895" s="95" t="s">
        <v>32</v>
      </c>
      <c r="E895" s="95"/>
      <c r="F895" s="95"/>
    </row>
    <row r="896" spans="1:6" ht="45">
      <c r="A896" s="93" t="s">
        <v>582</v>
      </c>
      <c r="B896" s="93">
        <v>1</v>
      </c>
      <c r="C896" s="93" t="s">
        <v>7</v>
      </c>
      <c r="D896" s="93" t="s">
        <v>32</v>
      </c>
      <c r="E896" s="93"/>
      <c r="F896" s="93"/>
    </row>
    <row r="897" spans="1:7" ht="45">
      <c r="A897" s="95" t="s">
        <v>583</v>
      </c>
      <c r="B897" s="95">
        <v>2</v>
      </c>
      <c r="C897" s="95" t="s">
        <v>7</v>
      </c>
      <c r="D897" s="95" t="s">
        <v>32</v>
      </c>
      <c r="E897" s="95"/>
      <c r="F897" s="95"/>
    </row>
    <row r="898" spans="1:7" ht="45">
      <c r="A898" s="93" t="s">
        <v>584</v>
      </c>
      <c r="B898" s="93">
        <v>3</v>
      </c>
      <c r="C898" s="93" t="s">
        <v>7</v>
      </c>
      <c r="D898" s="93" t="s">
        <v>32</v>
      </c>
      <c r="E898" s="93"/>
      <c r="F898" s="93"/>
    </row>
    <row r="899" spans="1:7" ht="45">
      <c r="A899" s="95" t="s">
        <v>585</v>
      </c>
      <c r="B899" s="95">
        <v>4</v>
      </c>
      <c r="C899" s="95" t="s">
        <v>7</v>
      </c>
      <c r="D899" s="95" t="s">
        <v>32</v>
      </c>
      <c r="E899" s="95"/>
      <c r="F899" s="95"/>
    </row>
    <row r="900" spans="1:7" ht="30">
      <c r="A900" s="93" t="s">
        <v>586</v>
      </c>
      <c r="B900" s="93">
        <v>4</v>
      </c>
      <c r="C900" s="93" t="s">
        <v>53</v>
      </c>
      <c r="D900" s="93" t="s">
        <v>54</v>
      </c>
      <c r="E900" s="93"/>
      <c r="F900" s="93"/>
    </row>
    <row r="901" spans="1:7" ht="45">
      <c r="A901" s="95" t="s">
        <v>586</v>
      </c>
      <c r="B901" s="95">
        <v>4</v>
      </c>
      <c r="C901" s="95" t="s">
        <v>7</v>
      </c>
      <c r="D901" s="95" t="s">
        <v>51</v>
      </c>
      <c r="E901" s="95"/>
      <c r="F901" s="95"/>
    </row>
    <row r="902" spans="1:7" ht="30">
      <c r="A902" s="93" t="s">
        <v>586</v>
      </c>
      <c r="B902" s="93">
        <v>4</v>
      </c>
      <c r="C902" s="93" t="s">
        <v>55</v>
      </c>
      <c r="D902" s="93" t="s">
        <v>54</v>
      </c>
      <c r="E902" s="93"/>
      <c r="F902" s="93"/>
    </row>
    <row r="903" spans="1:7" ht="60">
      <c r="A903" s="95" t="s">
        <v>586</v>
      </c>
      <c r="B903" s="95">
        <v>4</v>
      </c>
      <c r="C903" s="95" t="s">
        <v>103</v>
      </c>
      <c r="D903" s="95" t="s">
        <v>48</v>
      </c>
      <c r="E903" s="95"/>
      <c r="F903" s="95"/>
    </row>
    <row r="904" spans="1:7" ht="60">
      <c r="A904" s="93" t="s">
        <v>586</v>
      </c>
      <c r="B904" s="93">
        <v>4</v>
      </c>
      <c r="C904" s="93" t="s">
        <v>47</v>
      </c>
      <c r="D904" s="93" t="s">
        <v>48</v>
      </c>
      <c r="E904" s="93"/>
      <c r="F904" s="93"/>
    </row>
    <row r="905" spans="1:7" ht="30">
      <c r="A905" s="95" t="s">
        <v>586</v>
      </c>
      <c r="B905" s="95">
        <v>4</v>
      </c>
      <c r="C905" s="95" t="s">
        <v>55</v>
      </c>
      <c r="D905" s="95" t="s">
        <v>54</v>
      </c>
      <c r="E905" s="95"/>
      <c r="F905" s="95"/>
    </row>
    <row r="906" spans="1:7" ht="45">
      <c r="A906" s="93" t="s">
        <v>587</v>
      </c>
      <c r="B906" s="93">
        <v>4</v>
      </c>
      <c r="C906" s="93" t="s">
        <v>7</v>
      </c>
      <c r="D906" s="93" t="s">
        <v>51</v>
      </c>
      <c r="E906" s="93"/>
      <c r="F906" s="93"/>
    </row>
    <row r="907" spans="1:7">
      <c r="A907" s="95" t="s">
        <v>587</v>
      </c>
      <c r="B907" s="95">
        <v>4</v>
      </c>
      <c r="C907" s="95" t="s">
        <v>55</v>
      </c>
      <c r="D907" s="95" t="s">
        <v>54</v>
      </c>
      <c r="E907" s="95"/>
      <c r="F907" s="95"/>
    </row>
    <row r="908" spans="1:7">
      <c r="A908" s="93" t="s">
        <v>587</v>
      </c>
      <c r="B908" s="93">
        <v>4</v>
      </c>
      <c r="C908" s="93" t="s">
        <v>53</v>
      </c>
      <c r="D908" s="93" t="s">
        <v>54</v>
      </c>
      <c r="E908" s="93"/>
      <c r="F908" s="93"/>
    </row>
    <row r="909" spans="1:7" ht="60">
      <c r="A909" s="95" t="s">
        <v>587</v>
      </c>
      <c r="B909" s="95">
        <v>4</v>
      </c>
      <c r="C909" s="95" t="s">
        <v>47</v>
      </c>
      <c r="D909" s="95" t="s">
        <v>48</v>
      </c>
      <c r="E909" s="95"/>
      <c r="F909" s="95"/>
    </row>
    <row r="910" spans="1:7" ht="30">
      <c r="A910" s="93" t="s">
        <v>588</v>
      </c>
      <c r="B910" s="93">
        <v>5</v>
      </c>
      <c r="C910" s="93" t="s">
        <v>15</v>
      </c>
      <c r="D910" s="93" t="s">
        <v>105</v>
      </c>
      <c r="E910" s="93"/>
      <c r="F910" s="93"/>
    </row>
    <row r="911" spans="1:7" ht="30">
      <c r="A911" s="95" t="s">
        <v>588</v>
      </c>
      <c r="B911" s="95">
        <v>5</v>
      </c>
      <c r="C911" s="95" t="s">
        <v>53</v>
      </c>
      <c r="D911" s="95" t="s">
        <v>54</v>
      </c>
      <c r="E911" s="95"/>
      <c r="F911" s="95"/>
      <c r="G911" s="62"/>
    </row>
    <row r="912" spans="1:7" ht="45">
      <c r="A912" s="93" t="s">
        <v>588</v>
      </c>
      <c r="B912" s="93">
        <v>5</v>
      </c>
      <c r="C912" s="93" t="s">
        <v>7</v>
      </c>
      <c r="D912" s="93" t="s">
        <v>51</v>
      </c>
      <c r="E912" s="93"/>
      <c r="F912" s="93"/>
      <c r="G912" s="62"/>
    </row>
    <row r="913" spans="1:6" ht="30">
      <c r="A913" s="95" t="s">
        <v>589</v>
      </c>
      <c r="B913" s="95">
        <v>5</v>
      </c>
      <c r="C913" s="95" t="s">
        <v>55</v>
      </c>
      <c r="D913" s="95" t="s">
        <v>54</v>
      </c>
      <c r="E913" s="95"/>
      <c r="F913" s="95"/>
    </row>
    <row r="914" spans="1:6" ht="45">
      <c r="A914" s="93" t="s">
        <v>589</v>
      </c>
      <c r="B914" s="93">
        <v>5</v>
      </c>
      <c r="C914" s="93" t="s">
        <v>7</v>
      </c>
      <c r="D914" s="93" t="s">
        <v>51</v>
      </c>
      <c r="E914" s="93"/>
      <c r="F914" s="93"/>
    </row>
    <row r="915" spans="1:6" ht="30">
      <c r="A915" s="95" t="s">
        <v>590</v>
      </c>
      <c r="B915" s="95">
        <v>3</v>
      </c>
      <c r="C915" s="95" t="s">
        <v>53</v>
      </c>
      <c r="D915" s="95" t="s">
        <v>54</v>
      </c>
      <c r="E915" s="95"/>
      <c r="F915" s="95"/>
    </row>
    <row r="916" spans="1:6" ht="60">
      <c r="A916" s="93" t="s">
        <v>590</v>
      </c>
      <c r="B916" s="93">
        <v>3</v>
      </c>
      <c r="C916" s="93" t="s">
        <v>103</v>
      </c>
      <c r="D916" s="93" t="s">
        <v>48</v>
      </c>
      <c r="E916" s="93"/>
      <c r="F916" s="93"/>
    </row>
    <row r="917" spans="1:6" ht="45">
      <c r="A917" s="95" t="s">
        <v>591</v>
      </c>
      <c r="B917" s="95">
        <v>5</v>
      </c>
      <c r="C917" s="95" t="s">
        <v>7</v>
      </c>
      <c r="D917" s="95" t="s">
        <v>32</v>
      </c>
      <c r="E917" s="95"/>
      <c r="F917" s="95"/>
    </row>
    <row r="918" spans="1:6" ht="45">
      <c r="A918" s="93" t="s">
        <v>592</v>
      </c>
      <c r="B918" s="93">
        <v>5</v>
      </c>
      <c r="C918" s="93" t="s">
        <v>7</v>
      </c>
      <c r="D918" s="93" t="s">
        <v>32</v>
      </c>
      <c r="E918" s="93"/>
      <c r="F918" s="93"/>
    </row>
    <row r="919" spans="1:6" ht="45">
      <c r="A919" s="95" t="s">
        <v>593</v>
      </c>
      <c r="B919" s="95">
        <v>1</v>
      </c>
      <c r="C919" s="95" t="s">
        <v>7</v>
      </c>
      <c r="D919" s="95" t="s">
        <v>32</v>
      </c>
      <c r="E919" s="95"/>
      <c r="F919" s="95"/>
    </row>
    <row r="920" spans="1:6">
      <c r="A920" s="93" t="s">
        <v>593</v>
      </c>
      <c r="B920" s="93">
        <v>1</v>
      </c>
      <c r="C920" s="93" t="s">
        <v>53</v>
      </c>
      <c r="D920" s="93" t="s">
        <v>54</v>
      </c>
      <c r="E920" s="93"/>
      <c r="F920" s="93"/>
    </row>
    <row r="921" spans="1:6" ht="45">
      <c r="A921" s="95" t="s">
        <v>594</v>
      </c>
      <c r="B921" s="95">
        <v>2</v>
      </c>
      <c r="C921" s="95" t="s">
        <v>7</v>
      </c>
      <c r="D921" s="95" t="s">
        <v>32</v>
      </c>
      <c r="E921" s="95"/>
      <c r="F921" s="95"/>
    </row>
    <row r="922" spans="1:6">
      <c r="A922" s="93" t="s">
        <v>594</v>
      </c>
      <c r="B922" s="93">
        <v>2</v>
      </c>
      <c r="C922" s="93" t="s">
        <v>53</v>
      </c>
      <c r="D922" s="93" t="s">
        <v>54</v>
      </c>
      <c r="E922" s="93"/>
      <c r="F922" s="93"/>
    </row>
    <row r="923" spans="1:6" ht="45">
      <c r="A923" s="95" t="s">
        <v>595</v>
      </c>
      <c r="B923" s="95">
        <v>3</v>
      </c>
      <c r="C923" s="95" t="s">
        <v>7</v>
      </c>
      <c r="D923" s="95" t="s">
        <v>32</v>
      </c>
      <c r="E923" s="95"/>
      <c r="F923" s="95"/>
    </row>
    <row r="924" spans="1:6">
      <c r="A924" s="93" t="s">
        <v>595</v>
      </c>
      <c r="B924" s="93">
        <v>3</v>
      </c>
      <c r="C924" s="93" t="s">
        <v>53</v>
      </c>
      <c r="D924" s="93" t="s">
        <v>54</v>
      </c>
      <c r="E924" s="93"/>
      <c r="F924" s="93"/>
    </row>
    <row r="925" spans="1:6">
      <c r="A925" s="95" t="s">
        <v>596</v>
      </c>
      <c r="B925" s="95">
        <v>1</v>
      </c>
      <c r="C925" s="95" t="s">
        <v>64</v>
      </c>
      <c r="D925" s="95" t="s">
        <v>54</v>
      </c>
      <c r="E925" s="95"/>
      <c r="F925" s="95"/>
    </row>
    <row r="926" spans="1:6" ht="45">
      <c r="A926" s="93" t="s">
        <v>596</v>
      </c>
      <c r="B926" s="93">
        <v>1</v>
      </c>
      <c r="C926" s="93" t="s">
        <v>7</v>
      </c>
      <c r="D926" s="93" t="s">
        <v>32</v>
      </c>
      <c r="E926" s="93"/>
      <c r="F926" s="93"/>
    </row>
    <row r="927" spans="1:6">
      <c r="A927" s="95" t="s">
        <v>597</v>
      </c>
      <c r="B927" s="95">
        <v>2</v>
      </c>
      <c r="C927" s="95" t="s">
        <v>64</v>
      </c>
      <c r="D927" s="95" t="s">
        <v>54</v>
      </c>
      <c r="E927" s="95"/>
      <c r="F927" s="95"/>
    </row>
    <row r="928" spans="1:6" ht="45">
      <c r="A928" s="93" t="s">
        <v>597</v>
      </c>
      <c r="B928" s="93">
        <v>2</v>
      </c>
      <c r="C928" s="93" t="s">
        <v>7</v>
      </c>
      <c r="D928" s="93" t="s">
        <v>32</v>
      </c>
      <c r="E928" s="93"/>
      <c r="F928" s="93"/>
    </row>
    <row r="929" spans="1:6">
      <c r="A929" s="95" t="s">
        <v>598</v>
      </c>
      <c r="B929" s="95">
        <v>3</v>
      </c>
      <c r="C929" s="95" t="s">
        <v>64</v>
      </c>
      <c r="D929" s="95" t="s">
        <v>54</v>
      </c>
      <c r="E929" s="95"/>
      <c r="F929" s="95"/>
    </row>
    <row r="930" spans="1:6" ht="45">
      <c r="A930" s="93" t="s">
        <v>598</v>
      </c>
      <c r="B930" s="93">
        <v>3</v>
      </c>
      <c r="C930" s="93" t="s">
        <v>7</v>
      </c>
      <c r="D930" s="93" t="s">
        <v>32</v>
      </c>
      <c r="E930" s="93"/>
      <c r="F930" s="93"/>
    </row>
    <row r="931" spans="1:6" ht="45">
      <c r="A931" s="95" t="s">
        <v>599</v>
      </c>
      <c r="B931" s="95">
        <v>4</v>
      </c>
      <c r="C931" s="95" t="s">
        <v>7</v>
      </c>
      <c r="D931" s="95" t="s">
        <v>32</v>
      </c>
      <c r="E931" s="95"/>
      <c r="F931" s="95"/>
    </row>
    <row r="932" spans="1:6" ht="45">
      <c r="A932" s="93" t="s">
        <v>600</v>
      </c>
      <c r="B932" s="93">
        <v>3</v>
      </c>
      <c r="C932" s="93" t="s">
        <v>7</v>
      </c>
      <c r="D932" s="93" t="s">
        <v>51</v>
      </c>
      <c r="E932" s="93"/>
      <c r="F932" s="93"/>
    </row>
    <row r="933" spans="1:6" ht="45">
      <c r="A933" s="95" t="s">
        <v>601</v>
      </c>
      <c r="B933" s="95">
        <v>3</v>
      </c>
      <c r="C933" s="95" t="s">
        <v>7</v>
      </c>
      <c r="D933" s="95" t="s">
        <v>51</v>
      </c>
      <c r="E933" s="95"/>
      <c r="F933" s="95"/>
    </row>
    <row r="934" spans="1:6" ht="60">
      <c r="A934" s="93" t="s">
        <v>601</v>
      </c>
      <c r="B934" s="93">
        <v>3</v>
      </c>
      <c r="C934" s="93" t="s">
        <v>103</v>
      </c>
      <c r="D934" s="93" t="s">
        <v>48</v>
      </c>
      <c r="E934" s="93"/>
      <c r="F934" s="93"/>
    </row>
    <row r="935" spans="1:6" ht="45">
      <c r="A935" s="95" t="s">
        <v>602</v>
      </c>
      <c r="B935" s="95">
        <v>1</v>
      </c>
      <c r="C935" s="95" t="s">
        <v>7</v>
      </c>
      <c r="D935" s="95" t="s">
        <v>32</v>
      </c>
      <c r="E935" s="95"/>
      <c r="F935" s="95"/>
    </row>
    <row r="936" spans="1:6" ht="45">
      <c r="A936" s="93" t="s">
        <v>603</v>
      </c>
      <c r="B936" s="93">
        <v>2</v>
      </c>
      <c r="C936" s="93" t="s">
        <v>7</v>
      </c>
      <c r="D936" s="93" t="s">
        <v>32</v>
      </c>
      <c r="E936" s="93"/>
      <c r="F936" s="93"/>
    </row>
    <row r="937" spans="1:6" ht="45">
      <c r="A937" s="95" t="s">
        <v>604</v>
      </c>
      <c r="B937" s="95">
        <v>3</v>
      </c>
      <c r="C937" s="95" t="s">
        <v>7</v>
      </c>
      <c r="D937" s="95" t="s">
        <v>32</v>
      </c>
      <c r="E937" s="95"/>
      <c r="F937" s="95"/>
    </row>
    <row r="938" spans="1:6" ht="45">
      <c r="A938" s="93" t="s">
        <v>605</v>
      </c>
      <c r="B938" s="93">
        <v>1</v>
      </c>
      <c r="C938" s="93" t="s">
        <v>7</v>
      </c>
      <c r="D938" s="93" t="s">
        <v>32</v>
      </c>
      <c r="E938" s="93"/>
      <c r="F938" s="93"/>
    </row>
    <row r="939" spans="1:6" ht="45">
      <c r="A939" s="95" t="s">
        <v>606</v>
      </c>
      <c r="B939" s="95">
        <v>2</v>
      </c>
      <c r="C939" s="95" t="s">
        <v>7</v>
      </c>
      <c r="D939" s="95" t="s">
        <v>32</v>
      </c>
      <c r="E939" s="95"/>
      <c r="F939" s="95"/>
    </row>
    <row r="940" spans="1:6" ht="45">
      <c r="A940" s="93" t="s">
        <v>607</v>
      </c>
      <c r="B940" s="93">
        <v>3</v>
      </c>
      <c r="C940" s="93" t="s">
        <v>7</v>
      </c>
      <c r="D940" s="93" t="s">
        <v>32</v>
      </c>
      <c r="E940" s="93"/>
      <c r="F940" s="93"/>
    </row>
    <row r="941" spans="1:6" ht="45">
      <c r="A941" s="95" t="s">
        <v>608</v>
      </c>
      <c r="B941" s="95">
        <v>4</v>
      </c>
      <c r="C941" s="95" t="s">
        <v>7</v>
      </c>
      <c r="D941" s="95" t="s">
        <v>32</v>
      </c>
      <c r="E941" s="95"/>
      <c r="F941" s="95"/>
    </row>
    <row r="942" spans="1:6" ht="45">
      <c r="A942" s="93" t="s">
        <v>609</v>
      </c>
      <c r="B942" s="93">
        <v>3</v>
      </c>
      <c r="C942" s="93" t="s">
        <v>7</v>
      </c>
      <c r="D942" s="93" t="s">
        <v>266</v>
      </c>
      <c r="E942" s="93"/>
      <c r="F942" s="93"/>
    </row>
    <row r="943" spans="1:6" ht="60">
      <c r="A943" s="95" t="s">
        <v>609</v>
      </c>
      <c r="B943" s="95">
        <v>3</v>
      </c>
      <c r="C943" s="95" t="s">
        <v>69</v>
      </c>
      <c r="D943" s="95" t="s">
        <v>70</v>
      </c>
      <c r="E943" s="95"/>
      <c r="F943" s="95"/>
    </row>
    <row r="944" spans="1:6" ht="30">
      <c r="A944" s="93" t="s">
        <v>609</v>
      </c>
      <c r="B944" s="93">
        <v>3</v>
      </c>
      <c r="C944" s="93" t="s">
        <v>22</v>
      </c>
      <c r="D944" s="93" t="s">
        <v>361</v>
      </c>
      <c r="E944" s="93"/>
      <c r="F944" s="93"/>
    </row>
    <row r="945" spans="1:6" ht="30">
      <c r="A945" s="95" t="s">
        <v>609</v>
      </c>
      <c r="B945" s="95">
        <v>3</v>
      </c>
      <c r="C945" s="95" t="s">
        <v>19</v>
      </c>
      <c r="D945" s="95" t="s">
        <v>610</v>
      </c>
      <c r="E945" s="95"/>
      <c r="F945" s="95"/>
    </row>
    <row r="946" spans="1:6" ht="45">
      <c r="A946" s="93" t="s">
        <v>611</v>
      </c>
      <c r="B946" s="93">
        <v>3</v>
      </c>
      <c r="C946" s="93" t="s">
        <v>7</v>
      </c>
      <c r="D946" s="93" t="s">
        <v>51</v>
      </c>
      <c r="E946" s="93"/>
      <c r="F946" s="93"/>
    </row>
    <row r="947" spans="1:6" ht="60">
      <c r="A947" s="95" t="s">
        <v>611</v>
      </c>
      <c r="B947" s="95">
        <v>3</v>
      </c>
      <c r="C947" s="95" t="s">
        <v>69</v>
      </c>
      <c r="D947" s="95" t="s">
        <v>70</v>
      </c>
      <c r="E947" s="95"/>
      <c r="F947" s="95"/>
    </row>
    <row r="948" spans="1:6" ht="45">
      <c r="A948" s="93" t="s">
        <v>612</v>
      </c>
      <c r="B948" s="93">
        <v>3</v>
      </c>
      <c r="C948" s="93" t="s">
        <v>7</v>
      </c>
      <c r="D948" s="93" t="s">
        <v>266</v>
      </c>
      <c r="E948" s="93"/>
      <c r="F948" s="93"/>
    </row>
    <row r="949" spans="1:6" ht="60">
      <c r="A949" s="95" t="s">
        <v>612</v>
      </c>
      <c r="B949" s="95">
        <v>3</v>
      </c>
      <c r="C949" s="95" t="s">
        <v>69</v>
      </c>
      <c r="D949" s="95" t="s">
        <v>70</v>
      </c>
      <c r="E949" s="95"/>
      <c r="F949" s="95"/>
    </row>
    <row r="950" spans="1:6" ht="30">
      <c r="A950" s="93" t="s">
        <v>612</v>
      </c>
      <c r="B950" s="93">
        <v>3</v>
      </c>
      <c r="C950" s="93" t="s">
        <v>19</v>
      </c>
      <c r="D950" s="93" t="s">
        <v>613</v>
      </c>
      <c r="E950" s="93"/>
      <c r="F950" s="93"/>
    </row>
    <row r="951" spans="1:6" ht="45">
      <c r="A951" s="95" t="s">
        <v>614</v>
      </c>
      <c r="B951" s="95">
        <v>3</v>
      </c>
      <c r="C951" s="95" t="s">
        <v>7</v>
      </c>
      <c r="D951" s="95" t="s">
        <v>266</v>
      </c>
      <c r="E951" s="95"/>
      <c r="F951" s="95"/>
    </row>
    <row r="952" spans="1:6" ht="30">
      <c r="A952" s="93" t="s">
        <v>614</v>
      </c>
      <c r="B952" s="93">
        <v>3</v>
      </c>
      <c r="C952" s="93" t="s">
        <v>19</v>
      </c>
      <c r="D952" s="93" t="s">
        <v>615</v>
      </c>
      <c r="E952" s="93"/>
      <c r="F952" s="93"/>
    </row>
    <row r="953" spans="1:6" ht="45">
      <c r="A953" s="95" t="s">
        <v>616</v>
      </c>
      <c r="B953" s="95">
        <v>3</v>
      </c>
      <c r="C953" s="95" t="s">
        <v>7</v>
      </c>
      <c r="D953" s="95" t="s">
        <v>51</v>
      </c>
      <c r="E953" s="95"/>
      <c r="F953" s="95"/>
    </row>
    <row r="954" spans="1:6" ht="30">
      <c r="A954" s="93" t="s">
        <v>616</v>
      </c>
      <c r="B954" s="93">
        <v>3</v>
      </c>
      <c r="C954" s="93" t="s">
        <v>19</v>
      </c>
      <c r="D954" s="93" t="s">
        <v>617</v>
      </c>
      <c r="E954" s="93"/>
      <c r="F954" s="93"/>
    </row>
    <row r="955" spans="1:6" ht="60">
      <c r="A955" s="95" t="s">
        <v>616</v>
      </c>
      <c r="B955" s="95">
        <v>3</v>
      </c>
      <c r="C955" s="95" t="s">
        <v>69</v>
      </c>
      <c r="D955" s="95" t="s">
        <v>70</v>
      </c>
      <c r="E955" s="95"/>
      <c r="F955" s="95"/>
    </row>
    <row r="956" spans="1:6" ht="45">
      <c r="A956" s="93" t="s">
        <v>618</v>
      </c>
      <c r="B956" s="93">
        <v>1</v>
      </c>
      <c r="C956" s="93" t="s">
        <v>7</v>
      </c>
      <c r="D956" s="93" t="s">
        <v>32</v>
      </c>
      <c r="E956" s="93"/>
      <c r="F956" s="93"/>
    </row>
    <row r="957" spans="1:6" ht="45">
      <c r="A957" s="95" t="s">
        <v>619</v>
      </c>
      <c r="B957" s="95">
        <v>2</v>
      </c>
      <c r="C957" s="95" t="s">
        <v>7</v>
      </c>
      <c r="D957" s="95" t="s">
        <v>32</v>
      </c>
      <c r="E957" s="95"/>
      <c r="F957" s="95"/>
    </row>
    <row r="958" spans="1:6" ht="45">
      <c r="A958" s="93" t="s">
        <v>620</v>
      </c>
      <c r="B958" s="93">
        <v>3</v>
      </c>
      <c r="C958" s="93" t="s">
        <v>7</v>
      </c>
      <c r="D958" s="93" t="s">
        <v>32</v>
      </c>
      <c r="E958" s="93"/>
      <c r="F958" s="93"/>
    </row>
    <row r="959" spans="1:6" ht="45">
      <c r="A959" s="95" t="s">
        <v>621</v>
      </c>
      <c r="B959" s="95">
        <v>1</v>
      </c>
      <c r="C959" s="95" t="s">
        <v>7</v>
      </c>
      <c r="D959" s="95" t="s">
        <v>32</v>
      </c>
      <c r="E959" s="95"/>
      <c r="F959" s="95"/>
    </row>
    <row r="960" spans="1:6" ht="45">
      <c r="A960" s="93" t="s">
        <v>622</v>
      </c>
      <c r="B960" s="93">
        <v>2</v>
      </c>
      <c r="C960" s="93" t="s">
        <v>7</v>
      </c>
      <c r="D960" s="93" t="s">
        <v>32</v>
      </c>
      <c r="E960" s="93"/>
      <c r="F960" s="93"/>
    </row>
    <row r="961" spans="1:7" ht="45">
      <c r="A961" s="95" t="s">
        <v>623</v>
      </c>
      <c r="B961" s="95">
        <v>3</v>
      </c>
      <c r="C961" s="95" t="s">
        <v>7</v>
      </c>
      <c r="D961" s="95" t="s">
        <v>32</v>
      </c>
      <c r="E961" s="95"/>
      <c r="F961" s="95"/>
    </row>
    <row r="962" spans="1:7" ht="45">
      <c r="A962" s="93" t="s">
        <v>624</v>
      </c>
      <c r="B962" s="93">
        <v>4</v>
      </c>
      <c r="C962" s="93" t="s">
        <v>7</v>
      </c>
      <c r="D962" s="93" t="s">
        <v>32</v>
      </c>
      <c r="E962" s="93"/>
      <c r="F962" s="93"/>
    </row>
    <row r="963" spans="1:7" ht="45">
      <c r="A963" s="95" t="s">
        <v>625</v>
      </c>
      <c r="B963" s="95">
        <v>3</v>
      </c>
      <c r="C963" s="95" t="s">
        <v>7</v>
      </c>
      <c r="D963" s="95" t="s">
        <v>51</v>
      </c>
      <c r="E963" s="95"/>
      <c r="F963" s="95"/>
    </row>
    <row r="964" spans="1:7" ht="60">
      <c r="A964" s="93" t="s">
        <v>625</v>
      </c>
      <c r="B964" s="93">
        <v>3</v>
      </c>
      <c r="C964" s="93" t="s">
        <v>69</v>
      </c>
      <c r="D964" s="93" t="s">
        <v>70</v>
      </c>
      <c r="E964" s="93"/>
      <c r="F964" s="93"/>
    </row>
    <row r="965" spans="1:7" ht="60">
      <c r="A965" s="95" t="s">
        <v>625</v>
      </c>
      <c r="B965" s="95">
        <v>3</v>
      </c>
      <c r="C965" s="95" t="s">
        <v>103</v>
      </c>
      <c r="D965" s="95" t="s">
        <v>48</v>
      </c>
      <c r="E965" s="95"/>
      <c r="F965" s="95"/>
    </row>
    <row r="966" spans="1:7" ht="30">
      <c r="A966" s="93" t="s">
        <v>625</v>
      </c>
      <c r="B966" s="93">
        <v>3</v>
      </c>
      <c r="C966" s="93" t="s">
        <v>19</v>
      </c>
      <c r="D966" s="93" t="s">
        <v>110</v>
      </c>
      <c r="E966" s="93"/>
      <c r="F966" s="93"/>
    </row>
    <row r="967" spans="1:7" ht="45">
      <c r="A967" s="95" t="s">
        <v>626</v>
      </c>
      <c r="B967" s="95">
        <v>3</v>
      </c>
      <c r="C967" s="95" t="s">
        <v>7</v>
      </c>
      <c r="D967" s="95" t="s">
        <v>51</v>
      </c>
      <c r="E967" s="95"/>
      <c r="F967" s="95"/>
    </row>
    <row r="968" spans="1:7" ht="60">
      <c r="A968" s="93" t="s">
        <v>626</v>
      </c>
      <c r="B968" s="93">
        <v>3</v>
      </c>
      <c r="C968" s="93" t="s">
        <v>69</v>
      </c>
      <c r="D968" s="93" t="s">
        <v>70</v>
      </c>
      <c r="E968" s="93"/>
      <c r="F968" s="93"/>
    </row>
    <row r="969" spans="1:7" ht="60">
      <c r="A969" s="95" t="s">
        <v>626</v>
      </c>
      <c r="B969" s="95">
        <v>3</v>
      </c>
      <c r="C969" s="95" t="s">
        <v>103</v>
      </c>
      <c r="D969" s="95" t="s">
        <v>48</v>
      </c>
      <c r="E969" s="95"/>
      <c r="F969" s="95"/>
    </row>
    <row r="970" spans="1:7" ht="45">
      <c r="A970" s="93" t="s">
        <v>627</v>
      </c>
      <c r="B970" s="93">
        <v>3</v>
      </c>
      <c r="C970" s="93" t="s">
        <v>7</v>
      </c>
      <c r="D970" s="93" t="s">
        <v>51</v>
      </c>
      <c r="E970" s="93"/>
      <c r="F970" s="93"/>
    </row>
    <row r="971" spans="1:7" ht="60">
      <c r="A971" s="95" t="s">
        <v>627</v>
      </c>
      <c r="B971" s="95">
        <v>3</v>
      </c>
      <c r="C971" s="95" t="s">
        <v>103</v>
      </c>
      <c r="D971" s="95" t="s">
        <v>48</v>
      </c>
      <c r="E971" s="95"/>
      <c r="F971" s="95"/>
    </row>
    <row r="972" spans="1:7" ht="45">
      <c r="A972" s="93" t="s">
        <v>628</v>
      </c>
      <c r="B972" s="93">
        <v>3</v>
      </c>
      <c r="C972" s="93" t="s">
        <v>7</v>
      </c>
      <c r="D972" s="93" t="s">
        <v>51</v>
      </c>
      <c r="E972" s="93"/>
      <c r="F972" s="93"/>
      <c r="G972" s="62"/>
    </row>
    <row r="973" spans="1:7" ht="60">
      <c r="A973" s="95" t="s">
        <v>628</v>
      </c>
      <c r="B973" s="95">
        <v>3</v>
      </c>
      <c r="C973" s="95" t="s">
        <v>103</v>
      </c>
      <c r="D973" s="95" t="s">
        <v>48</v>
      </c>
      <c r="E973" s="95"/>
      <c r="F973" s="95"/>
      <c r="G973" s="62"/>
    </row>
    <row r="974" spans="1:7" ht="45">
      <c r="A974" s="93" t="s">
        <v>629</v>
      </c>
      <c r="B974" s="93">
        <v>3</v>
      </c>
      <c r="C974" s="93" t="s">
        <v>7</v>
      </c>
      <c r="D974" s="93" t="s">
        <v>51</v>
      </c>
      <c r="E974" s="93"/>
      <c r="F974" s="93"/>
    </row>
    <row r="975" spans="1:7" ht="45">
      <c r="A975" s="95" t="s">
        <v>629</v>
      </c>
      <c r="B975" s="95">
        <v>3</v>
      </c>
      <c r="C975" s="95" t="s">
        <v>11</v>
      </c>
      <c r="D975" s="95" t="s">
        <v>469</v>
      </c>
      <c r="E975" s="95"/>
      <c r="F975" s="95"/>
    </row>
    <row r="976" spans="1:7" ht="45">
      <c r="A976" s="93" t="s">
        <v>630</v>
      </c>
      <c r="B976" s="93">
        <v>1</v>
      </c>
      <c r="C976" s="93" t="s">
        <v>7</v>
      </c>
      <c r="D976" s="93" t="s">
        <v>32</v>
      </c>
      <c r="E976" s="93"/>
      <c r="F976" s="93"/>
    </row>
    <row r="977" spans="1:6" ht="45">
      <c r="A977" s="95" t="s">
        <v>631</v>
      </c>
      <c r="B977" s="95">
        <v>2</v>
      </c>
      <c r="C977" s="95" t="s">
        <v>7</v>
      </c>
      <c r="D977" s="95" t="s">
        <v>32</v>
      </c>
      <c r="E977" s="95"/>
      <c r="F977" s="95"/>
    </row>
    <row r="978" spans="1:6" ht="45">
      <c r="A978" s="93" t="s">
        <v>632</v>
      </c>
      <c r="B978" s="93">
        <v>3</v>
      </c>
      <c r="C978" s="93" t="s">
        <v>7</v>
      </c>
      <c r="D978" s="93" t="s">
        <v>32</v>
      </c>
      <c r="E978" s="93"/>
      <c r="F978" s="93"/>
    </row>
    <row r="979" spans="1:6" ht="45">
      <c r="A979" s="95" t="s">
        <v>633</v>
      </c>
      <c r="B979" s="95">
        <v>1</v>
      </c>
      <c r="C979" s="95" t="s">
        <v>7</v>
      </c>
      <c r="D979" s="95" t="s">
        <v>32</v>
      </c>
      <c r="E979" s="95"/>
      <c r="F979" s="95"/>
    </row>
    <row r="980" spans="1:6" ht="45">
      <c r="A980" s="93" t="s">
        <v>634</v>
      </c>
      <c r="B980" s="93">
        <v>2</v>
      </c>
      <c r="C980" s="93" t="s">
        <v>7</v>
      </c>
      <c r="D980" s="93" t="s">
        <v>32</v>
      </c>
      <c r="E980" s="93"/>
      <c r="F980" s="93"/>
    </row>
    <row r="981" spans="1:6" ht="45">
      <c r="A981" s="95" t="s">
        <v>635</v>
      </c>
      <c r="B981" s="95">
        <v>3</v>
      </c>
      <c r="C981" s="95" t="s">
        <v>7</v>
      </c>
      <c r="D981" s="95" t="s">
        <v>32</v>
      </c>
      <c r="E981" s="95"/>
      <c r="F981" s="95"/>
    </row>
    <row r="982" spans="1:6" ht="45">
      <c r="A982" s="93" t="s">
        <v>636</v>
      </c>
      <c r="B982" s="93">
        <v>4</v>
      </c>
      <c r="C982" s="93" t="s">
        <v>7</v>
      </c>
      <c r="D982" s="93" t="s">
        <v>32</v>
      </c>
      <c r="E982" s="93"/>
      <c r="F982" s="93"/>
    </row>
    <row r="983" spans="1:6" ht="45">
      <c r="A983" s="95" t="s">
        <v>637</v>
      </c>
      <c r="B983" s="95">
        <v>5</v>
      </c>
      <c r="C983" s="95" t="s">
        <v>7</v>
      </c>
      <c r="D983" s="95" t="s">
        <v>51</v>
      </c>
      <c r="E983" s="95"/>
      <c r="F983" s="95"/>
    </row>
    <row r="984" spans="1:6" ht="60">
      <c r="A984" s="93" t="s">
        <v>637</v>
      </c>
      <c r="B984" s="93">
        <v>5</v>
      </c>
      <c r="C984" s="93" t="s">
        <v>69</v>
      </c>
      <c r="D984" s="93" t="s">
        <v>70</v>
      </c>
      <c r="E984" s="93"/>
      <c r="F984" s="93"/>
    </row>
    <row r="985" spans="1:6" ht="60">
      <c r="A985" s="95" t="s">
        <v>637</v>
      </c>
      <c r="B985" s="95">
        <v>5</v>
      </c>
      <c r="C985" s="95" t="s">
        <v>103</v>
      </c>
      <c r="D985" s="95" t="s">
        <v>48</v>
      </c>
      <c r="E985" s="95"/>
      <c r="F985" s="95"/>
    </row>
    <row r="986" spans="1:6" ht="45">
      <c r="A986" s="93" t="s">
        <v>638</v>
      </c>
      <c r="B986" s="93">
        <v>5</v>
      </c>
      <c r="C986" s="93" t="s">
        <v>7</v>
      </c>
      <c r="D986" s="93" t="s">
        <v>51</v>
      </c>
      <c r="E986" s="93"/>
      <c r="F986" s="93"/>
    </row>
    <row r="987" spans="1:6" ht="60">
      <c r="A987" s="95" t="s">
        <v>638</v>
      </c>
      <c r="B987" s="95">
        <v>5</v>
      </c>
      <c r="C987" s="95" t="s">
        <v>69</v>
      </c>
      <c r="D987" s="95" t="s">
        <v>70</v>
      </c>
      <c r="E987" s="95"/>
      <c r="F987" s="95"/>
    </row>
    <row r="988" spans="1:6" ht="60">
      <c r="A988" s="93" t="s">
        <v>638</v>
      </c>
      <c r="B988" s="93">
        <v>5</v>
      </c>
      <c r="C988" s="93" t="s">
        <v>103</v>
      </c>
      <c r="D988" s="93" t="s">
        <v>48</v>
      </c>
      <c r="E988" s="93"/>
      <c r="F988" s="93"/>
    </row>
    <row r="989" spans="1:6" ht="45">
      <c r="A989" s="95" t="s">
        <v>639</v>
      </c>
      <c r="B989" s="95">
        <v>3</v>
      </c>
      <c r="C989" s="95" t="s">
        <v>7</v>
      </c>
      <c r="D989" s="95" t="s">
        <v>51</v>
      </c>
      <c r="E989" s="95"/>
      <c r="F989" s="95"/>
    </row>
    <row r="990" spans="1:6" ht="60">
      <c r="A990" s="93" t="s">
        <v>639</v>
      </c>
      <c r="B990" s="93">
        <v>3</v>
      </c>
      <c r="C990" s="93" t="s">
        <v>69</v>
      </c>
      <c r="D990" s="93" t="s">
        <v>70</v>
      </c>
      <c r="E990" s="93"/>
      <c r="F990" s="93"/>
    </row>
    <row r="991" spans="1:6" ht="60">
      <c r="A991" s="95" t="s">
        <v>639</v>
      </c>
      <c r="B991" s="95">
        <v>3</v>
      </c>
      <c r="C991" s="95" t="s">
        <v>103</v>
      </c>
      <c r="D991" s="95" t="s">
        <v>48</v>
      </c>
      <c r="E991" s="95"/>
      <c r="F991" s="95"/>
    </row>
    <row r="992" spans="1:6" ht="45">
      <c r="A992" s="93" t="s">
        <v>640</v>
      </c>
      <c r="B992" s="93">
        <v>3</v>
      </c>
      <c r="C992" s="93" t="s">
        <v>7</v>
      </c>
      <c r="D992" s="93" t="s">
        <v>51</v>
      </c>
      <c r="E992" s="93"/>
      <c r="F992" s="93"/>
    </row>
    <row r="993" spans="1:7" ht="60">
      <c r="A993" s="95" t="s">
        <v>640</v>
      </c>
      <c r="B993" s="95">
        <v>3</v>
      </c>
      <c r="C993" s="95" t="s">
        <v>69</v>
      </c>
      <c r="D993" s="95" t="s">
        <v>70</v>
      </c>
      <c r="E993" s="95"/>
      <c r="F993" s="95"/>
    </row>
    <row r="994" spans="1:7" ht="60">
      <c r="A994" s="93" t="s">
        <v>640</v>
      </c>
      <c r="B994" s="93">
        <v>3</v>
      </c>
      <c r="C994" s="93" t="s">
        <v>103</v>
      </c>
      <c r="D994" s="93" t="s">
        <v>48</v>
      </c>
      <c r="E994" s="93"/>
      <c r="F994" s="93"/>
    </row>
    <row r="995" spans="1:7" ht="45">
      <c r="A995" s="95" t="s">
        <v>641</v>
      </c>
      <c r="B995" s="95">
        <v>1</v>
      </c>
      <c r="C995" s="95" t="s">
        <v>7</v>
      </c>
      <c r="D995" s="95" t="s">
        <v>32</v>
      </c>
      <c r="E995" s="95"/>
      <c r="F995" s="95"/>
    </row>
    <row r="996" spans="1:7" ht="45">
      <c r="A996" s="93" t="s">
        <v>642</v>
      </c>
      <c r="B996" s="93">
        <v>2</v>
      </c>
      <c r="C996" s="93" t="s">
        <v>7</v>
      </c>
      <c r="D996" s="93" t="s">
        <v>32</v>
      </c>
      <c r="E996" s="93"/>
      <c r="F996" s="93"/>
    </row>
    <row r="997" spans="1:7" ht="45">
      <c r="A997" s="95" t="s">
        <v>643</v>
      </c>
      <c r="B997" s="95">
        <v>3</v>
      </c>
      <c r="C997" s="95" t="s">
        <v>7</v>
      </c>
      <c r="D997" s="95" t="s">
        <v>32</v>
      </c>
      <c r="E997" s="95"/>
      <c r="F997" s="95"/>
    </row>
    <row r="998" spans="1:7" ht="45">
      <c r="A998" s="93" t="s">
        <v>644</v>
      </c>
      <c r="B998" s="93">
        <v>1</v>
      </c>
      <c r="C998" s="93" t="s">
        <v>7</v>
      </c>
      <c r="D998" s="93" t="s">
        <v>32</v>
      </c>
      <c r="E998" s="93"/>
      <c r="F998" s="93"/>
    </row>
    <row r="999" spans="1:7" ht="45">
      <c r="A999" s="95" t="s">
        <v>645</v>
      </c>
      <c r="B999" s="95">
        <v>2</v>
      </c>
      <c r="C999" s="95" t="s">
        <v>7</v>
      </c>
      <c r="D999" s="95" t="s">
        <v>32</v>
      </c>
      <c r="E999" s="95"/>
      <c r="F999" s="95"/>
    </row>
    <row r="1000" spans="1:7" ht="45">
      <c r="A1000" s="93" t="s">
        <v>646</v>
      </c>
      <c r="B1000" s="93">
        <v>3</v>
      </c>
      <c r="C1000" s="93" t="s">
        <v>7</v>
      </c>
      <c r="D1000" s="93" t="s">
        <v>32</v>
      </c>
      <c r="E1000" s="93"/>
      <c r="F1000" s="93"/>
    </row>
    <row r="1001" spans="1:7" ht="45">
      <c r="A1001" s="95" t="s">
        <v>647</v>
      </c>
      <c r="B1001" s="95">
        <v>4</v>
      </c>
      <c r="C1001" s="95" t="s">
        <v>7</v>
      </c>
      <c r="D1001" s="95" t="s">
        <v>32</v>
      </c>
      <c r="E1001" s="95"/>
      <c r="F1001" s="95"/>
    </row>
    <row r="1002" spans="1:7" ht="45">
      <c r="A1002" s="93" t="s">
        <v>648</v>
      </c>
      <c r="B1002" s="93">
        <v>3</v>
      </c>
      <c r="C1002" s="93" t="s">
        <v>7</v>
      </c>
      <c r="D1002" s="93" t="s">
        <v>51</v>
      </c>
      <c r="E1002" s="93"/>
      <c r="F1002" s="93"/>
    </row>
    <row r="1003" spans="1:7" ht="60">
      <c r="A1003" s="95" t="s">
        <v>648</v>
      </c>
      <c r="B1003" s="95">
        <v>3</v>
      </c>
      <c r="C1003" s="95" t="s">
        <v>128</v>
      </c>
      <c r="D1003" s="95" t="s">
        <v>296</v>
      </c>
      <c r="E1003" s="95"/>
      <c r="F1003" s="95"/>
    </row>
    <row r="1004" spans="1:7">
      <c r="A1004" s="93" t="s">
        <v>648</v>
      </c>
      <c r="B1004" s="93">
        <v>4</v>
      </c>
      <c r="C1004" s="93" t="s">
        <v>294</v>
      </c>
      <c r="D1004" s="93" t="s">
        <v>54</v>
      </c>
      <c r="E1004" s="93"/>
      <c r="F1004" s="93"/>
    </row>
    <row r="1005" spans="1:7" ht="45">
      <c r="A1005" s="95" t="s">
        <v>649</v>
      </c>
      <c r="B1005" s="95">
        <v>3</v>
      </c>
      <c r="C1005" s="95" t="s">
        <v>7</v>
      </c>
      <c r="D1005" s="95" t="s">
        <v>51</v>
      </c>
      <c r="E1005" s="95"/>
      <c r="F1005" s="95"/>
      <c r="G1005" s="61"/>
    </row>
    <row r="1006" spans="1:7" ht="45">
      <c r="A1006" s="93" t="s">
        <v>650</v>
      </c>
      <c r="B1006" s="93">
        <v>1</v>
      </c>
      <c r="C1006" s="93" t="s">
        <v>7</v>
      </c>
      <c r="D1006" s="93" t="s">
        <v>32</v>
      </c>
      <c r="E1006" s="93"/>
      <c r="F1006" s="93"/>
      <c r="G1006" s="61"/>
    </row>
    <row r="1007" spans="1:7" ht="45">
      <c r="A1007" s="95" t="s">
        <v>651</v>
      </c>
      <c r="B1007" s="95">
        <v>2</v>
      </c>
      <c r="C1007" s="95" t="s">
        <v>7</v>
      </c>
      <c r="D1007" s="95" t="s">
        <v>32</v>
      </c>
      <c r="E1007" s="95"/>
      <c r="F1007" s="95"/>
    </row>
    <row r="1008" spans="1:7" ht="45">
      <c r="A1008" s="93" t="s">
        <v>652</v>
      </c>
      <c r="B1008" s="93">
        <v>3</v>
      </c>
      <c r="C1008" s="93" t="s">
        <v>7</v>
      </c>
      <c r="D1008" s="93" t="s">
        <v>32</v>
      </c>
      <c r="E1008" s="93"/>
      <c r="F1008" s="93"/>
    </row>
    <row r="1009" spans="1:7" ht="45">
      <c r="A1009" s="95" t="s">
        <v>653</v>
      </c>
      <c r="B1009" s="95">
        <v>1</v>
      </c>
      <c r="C1009" s="95" t="s">
        <v>7</v>
      </c>
      <c r="D1009" s="95" t="s">
        <v>32</v>
      </c>
      <c r="E1009" s="95"/>
      <c r="F1009" s="95"/>
    </row>
    <row r="1010" spans="1:7" ht="45">
      <c r="A1010" s="93" t="s">
        <v>654</v>
      </c>
      <c r="B1010" s="93">
        <v>2</v>
      </c>
      <c r="C1010" s="93" t="s">
        <v>7</v>
      </c>
      <c r="D1010" s="93" t="s">
        <v>32</v>
      </c>
      <c r="E1010" s="93"/>
      <c r="F1010" s="93"/>
    </row>
    <row r="1011" spans="1:7" ht="45">
      <c r="A1011" s="95" t="s">
        <v>655</v>
      </c>
      <c r="B1011" s="95">
        <v>3</v>
      </c>
      <c r="C1011" s="95" t="s">
        <v>7</v>
      </c>
      <c r="D1011" s="95" t="s">
        <v>32</v>
      </c>
      <c r="E1011" s="95"/>
      <c r="F1011" s="95"/>
    </row>
    <row r="1012" spans="1:7" ht="45">
      <c r="A1012" s="93" t="s">
        <v>656</v>
      </c>
      <c r="B1012" s="93">
        <v>4</v>
      </c>
      <c r="C1012" s="93" t="s">
        <v>7</v>
      </c>
      <c r="D1012" s="93" t="s">
        <v>32</v>
      </c>
      <c r="E1012" s="93"/>
      <c r="F1012" s="93"/>
    </row>
    <row r="1013" spans="1:7" ht="30">
      <c r="A1013" s="95" t="s">
        <v>657</v>
      </c>
      <c r="B1013" s="95">
        <v>3</v>
      </c>
      <c r="C1013" s="95" t="s">
        <v>55</v>
      </c>
      <c r="D1013" s="95" t="s">
        <v>54</v>
      </c>
      <c r="E1013" s="95"/>
      <c r="F1013" s="95"/>
    </row>
    <row r="1014" spans="1:7" ht="45">
      <c r="A1014" s="93" t="s">
        <v>657</v>
      </c>
      <c r="B1014" s="93">
        <v>3</v>
      </c>
      <c r="C1014" s="93" t="s">
        <v>7</v>
      </c>
      <c r="D1014" s="93" t="s">
        <v>51</v>
      </c>
      <c r="E1014" s="93"/>
      <c r="F1014" s="93"/>
      <c r="G1014" s="61"/>
    </row>
    <row r="1015" spans="1:7" ht="45">
      <c r="A1015" s="95" t="s">
        <v>658</v>
      </c>
      <c r="B1015" s="95">
        <v>3</v>
      </c>
      <c r="C1015" s="95" t="s">
        <v>22</v>
      </c>
      <c r="D1015" s="95" t="s">
        <v>54</v>
      </c>
      <c r="E1015" s="95"/>
      <c r="F1015" s="95"/>
      <c r="G1015" s="61"/>
    </row>
    <row r="1016" spans="1:7" ht="45">
      <c r="A1016" s="93" t="s">
        <v>658</v>
      </c>
      <c r="B1016" s="93">
        <v>3</v>
      </c>
      <c r="C1016" s="93" t="s">
        <v>7</v>
      </c>
      <c r="D1016" s="93" t="s">
        <v>51</v>
      </c>
      <c r="E1016" s="93"/>
      <c r="F1016" s="93"/>
    </row>
    <row r="1017" spans="1:7">
      <c r="A1017" s="95" t="s">
        <v>659</v>
      </c>
      <c r="B1017" s="95">
        <v>3</v>
      </c>
      <c r="C1017" s="95" t="s">
        <v>53</v>
      </c>
      <c r="D1017" s="95" t="s">
        <v>54</v>
      </c>
      <c r="E1017" s="95"/>
      <c r="F1017" s="95"/>
    </row>
    <row r="1018" spans="1:7" ht="45">
      <c r="A1018" s="93" t="s">
        <v>659</v>
      </c>
      <c r="B1018" s="93">
        <v>3</v>
      </c>
      <c r="C1018" s="93" t="s">
        <v>7</v>
      </c>
      <c r="D1018" s="93" t="s">
        <v>51</v>
      </c>
      <c r="E1018" s="93"/>
      <c r="F1018" s="93"/>
    </row>
    <row r="1019" spans="1:7" s="60" customFormat="1" ht="30">
      <c r="A1019" s="95" t="s">
        <v>660</v>
      </c>
      <c r="B1019" s="95">
        <v>3</v>
      </c>
      <c r="C1019" s="95" t="s">
        <v>7</v>
      </c>
      <c r="D1019" s="95" t="s">
        <v>54</v>
      </c>
      <c r="E1019" s="95"/>
      <c r="F1019" s="95"/>
    </row>
    <row r="1020" spans="1:7" ht="30">
      <c r="A1020" s="93" t="s">
        <v>660</v>
      </c>
      <c r="B1020" s="93">
        <v>3</v>
      </c>
      <c r="C1020" s="93" t="s">
        <v>53</v>
      </c>
      <c r="D1020" s="93" t="s">
        <v>54</v>
      </c>
      <c r="E1020" s="93"/>
      <c r="F1020" s="93"/>
    </row>
    <row r="1021" spans="1:7" s="60" customFormat="1" ht="45">
      <c r="A1021" s="95" t="s">
        <v>661</v>
      </c>
      <c r="B1021" s="95">
        <v>1</v>
      </c>
      <c r="C1021" s="95" t="s">
        <v>7</v>
      </c>
      <c r="D1021" s="95" t="s">
        <v>32</v>
      </c>
      <c r="E1021" s="95"/>
      <c r="F1021" s="95"/>
    </row>
    <row r="1022" spans="1:7">
      <c r="A1022" s="93" t="s">
        <v>661</v>
      </c>
      <c r="B1022" s="93">
        <v>1</v>
      </c>
      <c r="C1022" s="93" t="s">
        <v>53</v>
      </c>
      <c r="D1022" s="93" t="s">
        <v>54</v>
      </c>
      <c r="E1022" s="93"/>
      <c r="F1022" s="93"/>
    </row>
    <row r="1023" spans="1:7" ht="45">
      <c r="A1023" s="95" t="s">
        <v>662</v>
      </c>
      <c r="B1023" s="95">
        <v>2</v>
      </c>
      <c r="C1023" s="95" t="s">
        <v>7</v>
      </c>
      <c r="D1023" s="95" t="s">
        <v>32</v>
      </c>
      <c r="E1023" s="95"/>
      <c r="F1023" s="95"/>
    </row>
    <row r="1024" spans="1:7" s="60" customFormat="1">
      <c r="A1024" s="93" t="s">
        <v>662</v>
      </c>
      <c r="B1024" s="93">
        <v>2</v>
      </c>
      <c r="C1024" s="93" t="s">
        <v>53</v>
      </c>
      <c r="D1024" s="93" t="s">
        <v>54</v>
      </c>
      <c r="E1024" s="93"/>
      <c r="F1024" s="93"/>
    </row>
    <row r="1025" spans="1:6" ht="45">
      <c r="A1025" s="95" t="s">
        <v>663</v>
      </c>
      <c r="B1025" s="95">
        <v>3</v>
      </c>
      <c r="C1025" s="95" t="s">
        <v>7</v>
      </c>
      <c r="D1025" s="95" t="s">
        <v>32</v>
      </c>
      <c r="E1025" s="95"/>
      <c r="F1025" s="95"/>
    </row>
    <row r="1026" spans="1:6">
      <c r="A1026" s="93" t="s">
        <v>663</v>
      </c>
      <c r="B1026" s="93">
        <v>3</v>
      </c>
      <c r="C1026" s="93" t="s">
        <v>53</v>
      </c>
      <c r="D1026" s="93" t="s">
        <v>54</v>
      </c>
      <c r="E1026" s="93"/>
      <c r="F1026" s="93"/>
    </row>
    <row r="1027" spans="1:6">
      <c r="A1027" s="95" t="s">
        <v>664</v>
      </c>
      <c r="B1027" s="95">
        <v>1</v>
      </c>
      <c r="C1027" s="95" t="s">
        <v>64</v>
      </c>
      <c r="D1027" s="95" t="s">
        <v>54</v>
      </c>
      <c r="E1027" s="95"/>
      <c r="F1027" s="95"/>
    </row>
    <row r="1028" spans="1:6" ht="45">
      <c r="A1028" s="93" t="s">
        <v>664</v>
      </c>
      <c r="B1028" s="93">
        <v>1</v>
      </c>
      <c r="C1028" s="93" t="s">
        <v>7</v>
      </c>
      <c r="D1028" s="93" t="s">
        <v>32</v>
      </c>
      <c r="E1028" s="93"/>
      <c r="F1028" s="93"/>
    </row>
    <row r="1029" spans="1:6">
      <c r="A1029" s="95" t="s">
        <v>665</v>
      </c>
      <c r="B1029" s="95">
        <v>2</v>
      </c>
      <c r="C1029" s="95" t="s">
        <v>64</v>
      </c>
      <c r="D1029" s="95" t="s">
        <v>54</v>
      </c>
      <c r="E1029" s="95"/>
      <c r="F1029" s="95"/>
    </row>
    <row r="1030" spans="1:6" ht="45">
      <c r="A1030" s="93" t="s">
        <v>665</v>
      </c>
      <c r="B1030" s="93">
        <v>2</v>
      </c>
      <c r="C1030" s="93" t="s">
        <v>7</v>
      </c>
      <c r="D1030" s="93" t="s">
        <v>32</v>
      </c>
      <c r="E1030" s="93"/>
      <c r="F1030" s="93"/>
    </row>
    <row r="1031" spans="1:6">
      <c r="A1031" s="95" t="s">
        <v>666</v>
      </c>
      <c r="B1031" s="95">
        <v>3</v>
      </c>
      <c r="C1031" s="95" t="s">
        <v>64</v>
      </c>
      <c r="D1031" s="95" t="s">
        <v>54</v>
      </c>
      <c r="E1031" s="95"/>
      <c r="F1031" s="95"/>
    </row>
    <row r="1032" spans="1:6" ht="45">
      <c r="A1032" s="93" t="s">
        <v>666</v>
      </c>
      <c r="B1032" s="93">
        <v>3</v>
      </c>
      <c r="C1032" s="93" t="s">
        <v>7</v>
      </c>
      <c r="D1032" s="93" t="s">
        <v>32</v>
      </c>
      <c r="E1032" s="93"/>
      <c r="F1032" s="93"/>
    </row>
    <row r="1033" spans="1:6" ht="45">
      <c r="A1033" s="95" t="s">
        <v>667</v>
      </c>
      <c r="B1033" s="95">
        <v>4</v>
      </c>
      <c r="C1033" s="95" t="s">
        <v>7</v>
      </c>
      <c r="D1033" s="95" t="s">
        <v>32</v>
      </c>
      <c r="E1033" s="95"/>
      <c r="F1033" s="95"/>
    </row>
    <row r="1034" spans="1:6">
      <c r="A1034" s="93" t="s">
        <v>668</v>
      </c>
      <c r="B1034" s="93">
        <v>1</v>
      </c>
      <c r="C1034" s="93" t="s">
        <v>669</v>
      </c>
      <c r="D1034" s="93"/>
      <c r="E1034" s="93"/>
      <c r="F1034" s="93"/>
    </row>
    <row r="1035" spans="1:6">
      <c r="A1035" s="95" t="s">
        <v>670</v>
      </c>
      <c r="B1035" s="95">
        <v>2</v>
      </c>
      <c r="C1035" s="95" t="s">
        <v>669</v>
      </c>
      <c r="D1035" s="95"/>
      <c r="E1035" s="95"/>
      <c r="F1035" s="95"/>
    </row>
    <row r="1036" spans="1:6">
      <c r="A1036" s="93" t="s">
        <v>671</v>
      </c>
      <c r="B1036" s="93">
        <v>3</v>
      </c>
      <c r="C1036" s="93" t="s">
        <v>669</v>
      </c>
      <c r="D1036" s="93"/>
      <c r="E1036" s="93"/>
      <c r="F1036" s="93"/>
    </row>
    <row r="1037" spans="1:6">
      <c r="A1037" s="95" t="s">
        <v>672</v>
      </c>
      <c r="B1037" s="95">
        <v>4</v>
      </c>
      <c r="C1037" s="95" t="s">
        <v>669</v>
      </c>
      <c r="D1037" s="95"/>
      <c r="E1037" s="95"/>
      <c r="F1037" s="95"/>
    </row>
    <row r="1038" spans="1:6" ht="30">
      <c r="A1038" s="93" t="s">
        <v>673</v>
      </c>
      <c r="B1038" s="93">
        <v>0</v>
      </c>
      <c r="C1038" s="93" t="s">
        <v>669</v>
      </c>
      <c r="D1038" s="93"/>
      <c r="E1038" s="93"/>
      <c r="F1038" s="93"/>
    </row>
    <row r="1039" spans="1:6">
      <c r="A1039" s="95"/>
      <c r="B1039" s="95"/>
      <c r="C1039" s="95"/>
      <c r="D1039" s="95"/>
      <c r="E1039" s="95"/>
      <c r="F1039" s="95"/>
    </row>
    <row r="1040" spans="1:6">
      <c r="A1040" s="104"/>
      <c r="B1040" s="104"/>
      <c r="C1040" s="104"/>
      <c r="D1040" s="104"/>
      <c r="E1040" s="95"/>
      <c r="F1040" s="95"/>
    </row>
    <row r="1041" spans="1:6" ht="15" customHeight="1">
      <c r="A1041" s="89"/>
      <c r="B1041" s="89"/>
      <c r="C1041" s="89"/>
      <c r="D1041" s="89"/>
      <c r="E1041" s="88"/>
      <c r="F1041" s="88"/>
    </row>
    <row r="1042" spans="1:6" ht="15" customHeight="1">
      <c r="A1042" s="89"/>
      <c r="B1042" s="89"/>
      <c r="C1042" s="89"/>
      <c r="D1042" s="89"/>
      <c r="E1042" s="88"/>
      <c r="F1042" s="88"/>
    </row>
    <row r="1043" spans="1:6" ht="15" customHeight="1">
      <c r="A1043" s="89"/>
      <c r="B1043" s="89"/>
      <c r="C1043" s="89"/>
      <c r="D1043" s="89"/>
      <c r="E1043" s="88"/>
      <c r="F1043" s="88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03CBD1-E356-41D1-9DB4-A53C0565BD59}">
  <dimension ref="A1:B27"/>
  <sheetViews>
    <sheetView workbookViewId="0">
      <selection activeCell="B3" sqref="B3"/>
    </sheetView>
  </sheetViews>
  <sheetFormatPr defaultRowHeight="15"/>
  <cols>
    <col min="1" max="2" width="68.85546875" bestFit="1" customWidth="1"/>
  </cols>
  <sheetData>
    <row r="1" spans="1:2">
      <c r="A1" t="s">
        <v>768</v>
      </c>
      <c r="B1" t="s">
        <v>768</v>
      </c>
    </row>
    <row r="2" spans="1:2">
      <c r="A2" t="str" cm="1">
        <f t="array" ref="A2:A7">_xlfn.SORTBY(_xlfn.CHOOSECOLS(_xlfn._xlws.FILTER(List_Data,(Req_Area="CO")*(ISNUMBER(SEARCH("HTC-C",Program)))+(Req_Area="Note")),1),MATCH(_xlfn.CHOOSECOLS(_xlfn._xlws.FILTER(List_Data,(Req_Area="CO")*(ISNUMBER(SEARCH("HTC-C",Program)))+(Req_Area="Note")),1),Course_Name,0))</f>
        <v>EDUC 1010 STUDENT SUCCESS STRATEGIES (2)</v>
      </c>
      <c r="B2" t="str" cm="1">
        <f t="array" ref="B2:B27">_xlfn.SORTBY(_xlfn.CHOOSECOLS(_xlfn._xlws.FILTER(List_Data,(Req_Area="CH1")*(ISNUMBER(SEARCH("HTC-C",Program)))+(Req_Area="Note")),1),MATCH(_xlfn.CHOOSECOLS(_xlfn._xlws.FILTER(List_Data,(Req_Area="CH1")*(ISNUMBER(SEARCH("HTC-C",Program)))+(Req_Area="Note")),1),Course_Name,0))</f>
        <v>NASP 1010 INTRODUCTION TO NATIVE AMERICAN STUDIES (3)</v>
      </c>
    </row>
    <row r="3" spans="1:2">
      <c r="A3" t="str">
        <v>Course not listed. Detail in comments (1 cr.)</v>
      </c>
      <c r="B3" t="str">
        <v>NASP 1030 NATIVE AMERICAN HISTORY TO 1890 (3)</v>
      </c>
    </row>
    <row r="4" spans="1:2">
      <c r="A4" t="str">
        <v>Course not listed. Detail in comments (2 cr.)</v>
      </c>
      <c r="B4" t="str">
        <v>NASP 1040 NATIVE AMERICAN HISTORY SINCE 1890 (3)</v>
      </c>
    </row>
    <row r="5" spans="1:2">
      <c r="A5" t="str">
        <v>Course not listed. Detail in comments (3 cr.)</v>
      </c>
      <c r="B5" t="str">
        <v>NASP 1410 UmóⁿHoⁿ  LANGUAGE I (4)</v>
      </c>
    </row>
    <row r="6" spans="1:2">
      <c r="A6" t="str">
        <v>Course not listed. Detail in comments (4 cr.)</v>
      </c>
      <c r="B6" t="str">
        <v>NASP 1420 UmóⁿHoⁿ LANGUAGE II (4)</v>
      </c>
    </row>
    <row r="7" spans="1:2">
      <c r="A7" t="str">
        <v>Exempt from requirement after speaking with Registrar. Detail in comments.</v>
      </c>
      <c r="B7" t="str">
        <v>NASP 1510 DAKOTA LANGUAGE I (4)</v>
      </c>
    </row>
    <row r="8" spans="1:2">
      <c r="B8" t="str">
        <v>NASP 1520 DAKOTA LANGUAGE II (4)</v>
      </c>
    </row>
    <row r="9" spans="1:2">
      <c r="B9" t="str">
        <v>NASP 2110 NATIVE AMERICAN LITERATURE (3)</v>
      </c>
    </row>
    <row r="10" spans="1:2">
      <c r="B10" t="str">
        <v>NASP 2120 NATIVE AMERICAN COMMUNITY-BASED RESEARCH (3)</v>
      </c>
    </row>
    <row r="11" spans="1:2">
      <c r="B11" t="str">
        <v>NASP 2200 SANTEE DAKOTA TRIBAL HISTORY (3)</v>
      </c>
    </row>
    <row r="12" spans="1:2">
      <c r="B12" t="str">
        <v>NASP 2210 OMAHA TRIBAL HISTORY (3)</v>
      </c>
    </row>
    <row r="13" spans="1:2">
      <c r="B13" t="str">
        <v>NASP 2220 PONCA TRIBAL HISTORY (3)</v>
      </c>
    </row>
    <row r="14" spans="1:2">
      <c r="B14" t="str">
        <v>NASP 2230 DAKOTA CULTURE AND TRADITION (3)</v>
      </c>
    </row>
    <row r="15" spans="1:2">
      <c r="B15" t="str">
        <v>NASP 2240 OMAHA CULTURE AND TRADITION (3)</v>
      </c>
    </row>
    <row r="16" spans="1:2">
      <c r="B16" t="str">
        <v>NASP 2900 SPECIAL TOPICS (1)</v>
      </c>
    </row>
    <row r="17" spans="2:2">
      <c r="B17" t="str">
        <v>NASP 2900 SPECIAL TOPICS (2)</v>
      </c>
    </row>
    <row r="18" spans="2:2">
      <c r="B18" t="str">
        <v>NASP 2900 SPECIAL TOPICS (3)</v>
      </c>
    </row>
    <row r="19" spans="2:2">
      <c r="B19" t="str">
        <v>NASP 2990 INTERNSHIP (1)</v>
      </c>
    </row>
    <row r="20" spans="2:2">
      <c r="B20" t="str">
        <v>NASP 2990 INTERNSHIP (2)</v>
      </c>
    </row>
    <row r="21" spans="2:2">
      <c r="B21" t="str">
        <v>NASP 2990 INTERNSHIP (3)</v>
      </c>
    </row>
    <row r="22" spans="2:2">
      <c r="B22" t="str">
        <v>NASP 2990 INTERNSHIP (4)</v>
      </c>
    </row>
    <row r="23" spans="2:2">
      <c r="B23" t="str">
        <v>Course not listed. Detail in comments (1 cr.)</v>
      </c>
    </row>
    <row r="24" spans="2:2">
      <c r="B24" t="str">
        <v>Course not listed. Detail in comments (2 cr.)</v>
      </c>
    </row>
    <row r="25" spans="2:2">
      <c r="B25" t="str">
        <v>Course not listed. Detail in comments (3 cr.)</v>
      </c>
    </row>
    <row r="26" spans="2:2">
      <c r="B26" t="str">
        <v>Course not listed. Detail in comments (4 cr.)</v>
      </c>
    </row>
    <row r="27" spans="2:2">
      <c r="B27" t="str">
        <v>Exempt from requirement after speaking with Registrar. Detail in comments.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06731-3494-4A92-9483-A1C2ED0CFFD7}">
  <sheetPr>
    <pageSetUpPr fitToPage="1"/>
  </sheetPr>
  <dimension ref="A1:G27"/>
  <sheetViews>
    <sheetView topLeftCell="A8" zoomScale="90" zoomScaleNormal="90" workbookViewId="0">
      <selection activeCell="B2" sqref="B2"/>
    </sheetView>
  </sheetViews>
  <sheetFormatPr defaultColWidth="8.85546875" defaultRowHeight="15"/>
  <cols>
    <col min="1" max="1" width="17.5703125" style="68" customWidth="1"/>
    <col min="2" max="2" width="32" style="68" customWidth="1"/>
    <col min="3" max="3" width="28" style="68" customWidth="1"/>
    <col min="4" max="4" width="18.28515625" style="68" customWidth="1"/>
    <col min="5" max="5" width="18.85546875" style="68" customWidth="1"/>
    <col min="6" max="6" width="36.140625" style="68" customWidth="1"/>
    <col min="7" max="7" width="40.7109375" style="68" customWidth="1"/>
    <col min="8" max="16384" width="8.85546875" style="68"/>
  </cols>
  <sheetData>
    <row r="1" spans="1:7" ht="18.75">
      <c r="A1" s="65" t="s">
        <v>674</v>
      </c>
      <c r="B1" s="65" t="s">
        <v>675</v>
      </c>
      <c r="C1" s="65" t="s">
        <v>676</v>
      </c>
      <c r="D1" s="65" t="s">
        <v>677</v>
      </c>
      <c r="E1" s="66" t="s">
        <v>678</v>
      </c>
      <c r="F1" s="66" t="s">
        <v>679</v>
      </c>
      <c r="G1" s="67" t="s">
        <v>680</v>
      </c>
    </row>
    <row r="2" spans="1:7" ht="37.5">
      <c r="A2" s="69" t="s">
        <v>513</v>
      </c>
      <c r="B2" s="70" t="s">
        <v>681</v>
      </c>
      <c r="C2" s="70" t="s">
        <v>682</v>
      </c>
      <c r="D2" s="71" t="s">
        <v>683</v>
      </c>
      <c r="E2" s="72" t="s">
        <v>124</v>
      </c>
      <c r="F2" s="73" t="s">
        <v>684</v>
      </c>
      <c r="G2" s="74" t="s">
        <v>683</v>
      </c>
    </row>
    <row r="3" spans="1:7" ht="18.75">
      <c r="A3" s="69" t="s">
        <v>493</v>
      </c>
      <c r="B3" s="70" t="s">
        <v>681</v>
      </c>
      <c r="C3" s="70" t="s">
        <v>685</v>
      </c>
      <c r="D3" s="71" t="s">
        <v>683</v>
      </c>
      <c r="E3" s="72" t="s">
        <v>138</v>
      </c>
      <c r="F3" s="73" t="s">
        <v>686</v>
      </c>
      <c r="G3" s="74" t="s">
        <v>687</v>
      </c>
    </row>
    <row r="4" spans="1:7" ht="37.5">
      <c r="A4" s="69" t="s">
        <v>294</v>
      </c>
      <c r="B4" s="70" t="s">
        <v>688</v>
      </c>
      <c r="C4" s="75" t="s">
        <v>689</v>
      </c>
      <c r="D4" s="69">
        <v>1</v>
      </c>
      <c r="E4" s="72" t="s">
        <v>315</v>
      </c>
      <c r="F4" s="73" t="s">
        <v>686</v>
      </c>
      <c r="G4" s="74" t="s">
        <v>690</v>
      </c>
    </row>
    <row r="5" spans="1:7" ht="37.5">
      <c r="A5" s="69" t="s">
        <v>126</v>
      </c>
      <c r="B5" s="70" t="s">
        <v>688</v>
      </c>
      <c r="C5" s="75" t="s">
        <v>689</v>
      </c>
      <c r="D5" s="69">
        <v>2</v>
      </c>
      <c r="E5" s="72" t="s">
        <v>184</v>
      </c>
      <c r="F5" s="73" t="s">
        <v>691</v>
      </c>
      <c r="G5" s="74" t="s">
        <v>683</v>
      </c>
    </row>
    <row r="6" spans="1:7" ht="18.75">
      <c r="A6" s="69" t="s">
        <v>128</v>
      </c>
      <c r="B6" s="70" t="s">
        <v>688</v>
      </c>
      <c r="C6" s="75" t="s">
        <v>692</v>
      </c>
      <c r="D6" s="71" t="s">
        <v>683</v>
      </c>
      <c r="E6" s="72" t="s">
        <v>54</v>
      </c>
      <c r="F6" s="73" t="s">
        <v>693</v>
      </c>
      <c r="G6" s="74" t="s">
        <v>683</v>
      </c>
    </row>
    <row r="7" spans="1:7" ht="37.5">
      <c r="A7" s="69" t="s">
        <v>69</v>
      </c>
      <c r="B7" s="70" t="s">
        <v>694</v>
      </c>
      <c r="C7" s="75" t="s">
        <v>695</v>
      </c>
      <c r="D7" s="71" t="s">
        <v>683</v>
      </c>
      <c r="E7" s="72" t="s">
        <v>233</v>
      </c>
      <c r="F7" s="73" t="s">
        <v>696</v>
      </c>
      <c r="G7" s="74" t="s">
        <v>683</v>
      </c>
    </row>
    <row r="8" spans="1:7" ht="37.5">
      <c r="A8" s="69" t="s">
        <v>11</v>
      </c>
      <c r="B8" s="70" t="s">
        <v>694</v>
      </c>
      <c r="C8" s="75" t="s">
        <v>697</v>
      </c>
      <c r="D8" s="71" t="s">
        <v>683</v>
      </c>
      <c r="E8" s="72" t="s">
        <v>212</v>
      </c>
      <c r="F8" s="73" t="s">
        <v>698</v>
      </c>
      <c r="G8" s="74" t="s">
        <v>683</v>
      </c>
    </row>
    <row r="9" spans="1:7" ht="37.5">
      <c r="A9" s="69" t="s">
        <v>47</v>
      </c>
      <c r="B9" s="70" t="s">
        <v>694</v>
      </c>
      <c r="C9" s="75" t="s">
        <v>699</v>
      </c>
      <c r="D9" s="71" t="s">
        <v>683</v>
      </c>
      <c r="E9" s="72" t="s">
        <v>700</v>
      </c>
      <c r="F9" s="73" t="s">
        <v>701</v>
      </c>
      <c r="G9" s="74" t="s">
        <v>683</v>
      </c>
    </row>
    <row r="10" spans="1:7" ht="56.25">
      <c r="A10" s="69" t="s">
        <v>429</v>
      </c>
      <c r="B10" s="70" t="s">
        <v>702</v>
      </c>
      <c r="C10" s="75" t="s">
        <v>703</v>
      </c>
      <c r="D10" s="71" t="s">
        <v>683</v>
      </c>
      <c r="E10" s="72" t="s">
        <v>105</v>
      </c>
      <c r="F10" s="73" t="s">
        <v>704</v>
      </c>
      <c r="G10" s="74" t="s">
        <v>683</v>
      </c>
    </row>
    <row r="11" spans="1:7" ht="56.25">
      <c r="A11" s="69" t="s">
        <v>103</v>
      </c>
      <c r="B11" s="70" t="s">
        <v>702</v>
      </c>
      <c r="C11" s="75" t="s">
        <v>705</v>
      </c>
      <c r="D11" s="71" t="s">
        <v>683</v>
      </c>
      <c r="E11" s="72" t="s">
        <v>706</v>
      </c>
      <c r="F11" s="73" t="s">
        <v>707</v>
      </c>
      <c r="G11" s="74" t="s">
        <v>683</v>
      </c>
    </row>
    <row r="12" spans="1:7" ht="18.75">
      <c r="A12" s="69" t="s">
        <v>260</v>
      </c>
      <c r="B12" s="70" t="s">
        <v>708</v>
      </c>
      <c r="C12" s="75" t="s">
        <v>709</v>
      </c>
      <c r="D12" s="69">
        <v>1</v>
      </c>
      <c r="E12" s="72" t="s">
        <v>387</v>
      </c>
      <c r="F12" s="73" t="s">
        <v>710</v>
      </c>
      <c r="G12" s="74" t="s">
        <v>711</v>
      </c>
    </row>
    <row r="13" spans="1:7" ht="18.75">
      <c r="A13" s="69" t="s">
        <v>237</v>
      </c>
      <c r="B13" s="70" t="s">
        <v>708</v>
      </c>
      <c r="C13" s="75" t="s">
        <v>709</v>
      </c>
      <c r="D13" s="69">
        <v>2</v>
      </c>
      <c r="E13" s="72" t="s">
        <v>712</v>
      </c>
      <c r="F13" s="73" t="s">
        <v>710</v>
      </c>
      <c r="G13" s="74" t="s">
        <v>713</v>
      </c>
    </row>
    <row r="14" spans="1:7" ht="18.75">
      <c r="A14" s="69" t="s">
        <v>714</v>
      </c>
      <c r="B14" s="70" t="s">
        <v>708</v>
      </c>
      <c r="C14" s="75" t="s">
        <v>715</v>
      </c>
      <c r="D14" s="69">
        <v>1</v>
      </c>
      <c r="E14" s="72" t="s">
        <v>523</v>
      </c>
      <c r="F14" s="73" t="s">
        <v>716</v>
      </c>
      <c r="G14" s="74" t="s">
        <v>717</v>
      </c>
    </row>
    <row r="15" spans="1:7" ht="18.75">
      <c r="A15" s="69" t="s">
        <v>718</v>
      </c>
      <c r="B15" s="70" t="s">
        <v>708</v>
      </c>
      <c r="C15" s="75" t="s">
        <v>715</v>
      </c>
      <c r="D15" s="69">
        <v>2</v>
      </c>
      <c r="E15" s="72" t="s">
        <v>500</v>
      </c>
      <c r="F15" s="73" t="s">
        <v>716</v>
      </c>
      <c r="G15" s="74" t="s">
        <v>719</v>
      </c>
    </row>
    <row r="16" spans="1:7" ht="18.75">
      <c r="A16" s="69" t="s">
        <v>19</v>
      </c>
      <c r="B16" s="75" t="s">
        <v>720</v>
      </c>
      <c r="C16" s="70" t="s">
        <v>683</v>
      </c>
      <c r="D16" s="71" t="s">
        <v>683</v>
      </c>
      <c r="E16" s="72" t="s">
        <v>122</v>
      </c>
      <c r="F16" s="73" t="s">
        <v>721</v>
      </c>
      <c r="G16" s="74" t="s">
        <v>687</v>
      </c>
    </row>
    <row r="17" spans="1:7" ht="37.5">
      <c r="A17" s="69" t="s">
        <v>15</v>
      </c>
      <c r="B17" s="75" t="s">
        <v>722</v>
      </c>
      <c r="C17" s="70" t="s">
        <v>683</v>
      </c>
      <c r="D17" s="71" t="s">
        <v>683</v>
      </c>
      <c r="E17" s="72" t="s">
        <v>314</v>
      </c>
      <c r="F17" s="73" t="s">
        <v>721</v>
      </c>
      <c r="G17" s="74" t="s">
        <v>723</v>
      </c>
    </row>
    <row r="18" spans="1:7" ht="37.5">
      <c r="A18" s="69" t="s">
        <v>150</v>
      </c>
      <c r="B18" s="75" t="s">
        <v>724</v>
      </c>
      <c r="C18" s="70" t="s">
        <v>683</v>
      </c>
      <c r="D18" s="71" t="s">
        <v>683</v>
      </c>
      <c r="E18" s="72" t="s">
        <v>239</v>
      </c>
      <c r="F18" s="73" t="s">
        <v>721</v>
      </c>
      <c r="G18" s="74" t="s">
        <v>725</v>
      </c>
    </row>
    <row r="19" spans="1:7" ht="37.5">
      <c r="A19" s="76" t="s">
        <v>7</v>
      </c>
      <c r="B19" s="77" t="s">
        <v>726</v>
      </c>
      <c r="C19" s="78" t="s">
        <v>683</v>
      </c>
      <c r="D19" s="79" t="s">
        <v>683</v>
      </c>
      <c r="E19" s="72" t="s">
        <v>241</v>
      </c>
      <c r="F19" s="73" t="s">
        <v>721</v>
      </c>
      <c r="G19" s="74" t="s">
        <v>727</v>
      </c>
    </row>
    <row r="20" spans="1:7" ht="18.75">
      <c r="A20" s="80" t="s">
        <v>164</v>
      </c>
      <c r="B20" s="81" t="s">
        <v>728</v>
      </c>
      <c r="C20" s="82" t="s">
        <v>683</v>
      </c>
      <c r="D20" s="83" t="s">
        <v>683</v>
      </c>
      <c r="E20" s="84" t="s">
        <v>267</v>
      </c>
      <c r="F20" s="73" t="s">
        <v>721</v>
      </c>
      <c r="G20" s="74" t="s">
        <v>729</v>
      </c>
    </row>
    <row r="21" spans="1:7" ht="32.25">
      <c r="A21" s="80" t="s">
        <v>730</v>
      </c>
      <c r="B21" s="85" t="s">
        <v>731</v>
      </c>
      <c r="C21" s="82" t="s">
        <v>683</v>
      </c>
      <c r="D21" s="83" t="s">
        <v>683</v>
      </c>
      <c r="E21" s="84" t="s">
        <v>378</v>
      </c>
      <c r="F21" s="73" t="s">
        <v>721</v>
      </c>
      <c r="G21" s="74" t="s">
        <v>713</v>
      </c>
    </row>
    <row r="22" spans="1:7" ht="32.25">
      <c r="A22" s="80" t="s">
        <v>22</v>
      </c>
      <c r="B22" s="85" t="s">
        <v>732</v>
      </c>
      <c r="C22" s="82" t="s">
        <v>683</v>
      </c>
      <c r="D22" s="83" t="s">
        <v>683</v>
      </c>
      <c r="E22" s="84" t="s">
        <v>361</v>
      </c>
      <c r="F22" s="73" t="s">
        <v>721</v>
      </c>
      <c r="G22" s="74" t="s">
        <v>711</v>
      </c>
    </row>
    <row r="23" spans="1:7" ht="32.25">
      <c r="A23" s="80" t="s">
        <v>55</v>
      </c>
      <c r="B23" s="85" t="s">
        <v>733</v>
      </c>
      <c r="C23" s="82" t="s">
        <v>683</v>
      </c>
      <c r="D23" s="83" t="s">
        <v>683</v>
      </c>
      <c r="E23" s="84" t="s">
        <v>514</v>
      </c>
      <c r="F23" s="73" t="s">
        <v>721</v>
      </c>
      <c r="G23" s="74" t="s">
        <v>719</v>
      </c>
    </row>
    <row r="24" spans="1:7" ht="32.25">
      <c r="A24" s="80" t="s">
        <v>64</v>
      </c>
      <c r="B24" s="85" t="s">
        <v>734</v>
      </c>
      <c r="C24" s="82" t="s">
        <v>683</v>
      </c>
      <c r="D24" s="83" t="s">
        <v>683</v>
      </c>
      <c r="E24" s="84" t="s">
        <v>735</v>
      </c>
      <c r="F24" s="73" t="s">
        <v>721</v>
      </c>
      <c r="G24" s="74" t="s">
        <v>717</v>
      </c>
    </row>
    <row r="25" spans="1:7" ht="32.25">
      <c r="A25" s="80" t="s">
        <v>53</v>
      </c>
      <c r="B25" s="85" t="s">
        <v>736</v>
      </c>
      <c r="C25" s="82" t="s">
        <v>683</v>
      </c>
      <c r="D25" s="83" t="s">
        <v>683</v>
      </c>
      <c r="E25" s="84" t="s">
        <v>100</v>
      </c>
      <c r="F25" s="73" t="s">
        <v>721</v>
      </c>
      <c r="G25" s="74" t="s">
        <v>737</v>
      </c>
    </row>
    <row r="26" spans="1:7" ht="18.75">
      <c r="A26" s="86"/>
      <c r="B26" s="82"/>
      <c r="C26" s="82"/>
      <c r="D26" s="83"/>
      <c r="E26" s="84" t="s">
        <v>110</v>
      </c>
      <c r="F26" s="73" t="s">
        <v>721</v>
      </c>
      <c r="G26" s="74" t="s">
        <v>737</v>
      </c>
    </row>
    <row r="27" spans="1:7" ht="18.75">
      <c r="A27" s="86"/>
      <c r="B27" s="82"/>
      <c r="C27" s="82"/>
      <c r="D27" s="83"/>
      <c r="E27" s="84" t="s">
        <v>183</v>
      </c>
      <c r="F27" s="73" t="s">
        <v>721</v>
      </c>
      <c r="G27" s="74" t="s">
        <v>691</v>
      </c>
    </row>
  </sheetData>
  <pageMargins left="0.7" right="0.7" top="0.75" bottom="0.75" header="0.3" footer="0.3"/>
  <pageSetup scale="63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8B5F9-1435-48DF-A812-E1A9E0895C2E}">
  <sheetPr>
    <tabColor theme="5" tint="-0.249977111117893"/>
    <pageSetUpPr fitToPage="1"/>
  </sheetPr>
  <dimension ref="B1:K74"/>
  <sheetViews>
    <sheetView tabSelected="1" zoomScale="150" zoomScaleNormal="70" zoomScaleSheetLayoutView="79" zoomScalePageLayoutView="70" workbookViewId="0">
      <selection activeCell="K1" sqref="K1:K1048576"/>
    </sheetView>
  </sheetViews>
  <sheetFormatPr defaultColWidth="8" defaultRowHeight="16.5"/>
  <cols>
    <col min="1" max="1" width="5.140625" style="4" customWidth="1"/>
    <col min="2" max="2" width="10.140625" style="2" customWidth="1"/>
    <col min="3" max="3" width="17.7109375" style="2" customWidth="1"/>
    <col min="4" max="4" width="20.140625" style="2" customWidth="1"/>
    <col min="5" max="5" width="9.5703125" style="2" customWidth="1"/>
    <col min="6" max="6" width="23" style="2" customWidth="1"/>
    <col min="7" max="7" width="13.28515625" style="2" customWidth="1"/>
    <col min="8" max="8" width="8.140625" style="2" customWidth="1"/>
    <col min="9" max="9" width="6.85546875" style="2" customWidth="1"/>
    <col min="10" max="10" width="10.42578125" style="2" customWidth="1"/>
    <col min="11" max="11" width="8" style="4" hidden="1" customWidth="1"/>
    <col min="12" max="16384" width="8" style="4"/>
  </cols>
  <sheetData>
    <row r="1" spans="2:10" ht="18.75">
      <c r="B1" s="1"/>
      <c r="I1" s="3"/>
    </row>
    <row r="2" spans="2:10" ht="18.75">
      <c r="B2" s="1"/>
    </row>
    <row r="3" spans="2:10" ht="18.75">
      <c r="B3" s="1"/>
    </row>
    <row r="4" spans="2:10" ht="18.75">
      <c r="B4" s="115" t="s">
        <v>738</v>
      </c>
      <c r="C4" s="115"/>
      <c r="D4" s="115"/>
      <c r="E4" s="115"/>
      <c r="F4" s="115"/>
      <c r="G4" s="115"/>
      <c r="H4" s="115"/>
      <c r="I4" s="115"/>
      <c r="J4" s="115"/>
    </row>
    <row r="5" spans="2:10" ht="23.45" customHeight="1">
      <c r="B5" s="116" t="s">
        <v>739</v>
      </c>
      <c r="C5" s="115"/>
      <c r="D5" s="115"/>
      <c r="E5" s="115"/>
      <c r="F5" s="115"/>
      <c r="G5" s="115"/>
      <c r="H5" s="115"/>
      <c r="I5" s="115"/>
      <c r="J5" s="115"/>
    </row>
    <row r="6" spans="2:10" ht="10.15" customHeight="1">
      <c r="B6" s="5"/>
    </row>
    <row r="7" spans="2:10" ht="24" customHeight="1">
      <c r="B7" s="6" t="s">
        <v>740</v>
      </c>
      <c r="C7" s="117"/>
      <c r="D7" s="118"/>
      <c r="E7" s="119"/>
      <c r="F7" s="7"/>
      <c r="G7" s="8" t="s">
        <v>741</v>
      </c>
      <c r="H7" s="120"/>
      <c r="I7" s="121"/>
      <c r="J7" s="122"/>
    </row>
    <row r="8" spans="2:10" ht="24" customHeight="1">
      <c r="B8" s="9" t="s">
        <v>742</v>
      </c>
      <c r="C8" s="123"/>
      <c r="D8" s="124"/>
      <c r="E8" s="125"/>
      <c r="F8" s="7"/>
      <c r="G8" s="10" t="s">
        <v>743</v>
      </c>
      <c r="H8" s="126"/>
      <c r="I8" s="127"/>
      <c r="J8" s="128"/>
    </row>
    <row r="9" spans="2:10" ht="24" customHeight="1">
      <c r="B9" s="11" t="s">
        <v>744</v>
      </c>
      <c r="C9" s="131"/>
      <c r="D9" s="132"/>
      <c r="E9" s="133"/>
      <c r="F9" s="7"/>
      <c r="G9" s="12" t="s">
        <v>745</v>
      </c>
      <c r="H9" s="134"/>
      <c r="I9" s="135"/>
      <c r="J9" s="136"/>
    </row>
    <row r="10" spans="2:10" ht="10.9" customHeight="1">
      <c r="B10" s="13"/>
      <c r="C10" s="14"/>
      <c r="D10" s="14"/>
      <c r="F10" s="7"/>
      <c r="G10" s="15"/>
      <c r="H10" s="15"/>
      <c r="I10" s="15"/>
      <c r="J10" s="15"/>
    </row>
    <row r="11" spans="2:10" ht="45" customHeight="1">
      <c r="B11" s="137" t="s">
        <v>746</v>
      </c>
      <c r="C11" s="137"/>
      <c r="D11" s="137"/>
      <c r="E11" s="137"/>
      <c r="F11" s="137"/>
      <c r="G11" s="137"/>
      <c r="H11" s="137"/>
      <c r="I11" s="137"/>
      <c r="J11" s="137"/>
    </row>
    <row r="12" spans="2:10" ht="18.600000000000001" customHeight="1">
      <c r="B12" s="138" t="s">
        <v>747</v>
      </c>
      <c r="C12" s="139"/>
      <c r="D12" s="139"/>
      <c r="E12" s="139"/>
      <c r="F12" s="139"/>
      <c r="G12" s="139"/>
      <c r="H12" s="139"/>
      <c r="I12" s="139"/>
      <c r="J12" s="140"/>
    </row>
    <row r="13" spans="2:10" ht="16.5" customHeight="1">
      <c r="B13" s="141" t="s">
        <v>748</v>
      </c>
      <c r="C13" s="142"/>
      <c r="D13" s="142"/>
      <c r="E13" s="142"/>
      <c r="F13" s="142"/>
      <c r="G13" s="142"/>
      <c r="H13" s="142"/>
      <c r="I13" s="142"/>
      <c r="J13" s="143"/>
    </row>
    <row r="14" spans="2:10" ht="58.15" customHeight="1">
      <c r="B14" s="144" t="s">
        <v>749</v>
      </c>
      <c r="C14" s="145"/>
      <c r="D14" s="145"/>
      <c r="E14" s="145"/>
      <c r="F14" s="145"/>
      <c r="G14" s="145"/>
      <c r="H14" s="145"/>
      <c r="I14" s="145"/>
      <c r="J14" s="146"/>
    </row>
    <row r="15" spans="2:10" ht="34.9" customHeight="1">
      <c r="B15" s="147" t="s">
        <v>750</v>
      </c>
      <c r="C15" s="129" t="s">
        <v>751</v>
      </c>
      <c r="D15" s="129" t="s">
        <v>752</v>
      </c>
      <c r="E15" s="149" t="s">
        <v>753</v>
      </c>
      <c r="F15" s="150"/>
      <c r="G15" s="151"/>
      <c r="H15" s="149" t="s">
        <v>754</v>
      </c>
      <c r="I15" s="151"/>
      <c r="J15" s="129" t="s">
        <v>5</v>
      </c>
    </row>
    <row r="16" spans="2:10" ht="13.9" customHeight="1">
      <c r="B16" s="148"/>
      <c r="C16" s="130"/>
      <c r="D16" s="130"/>
      <c r="E16" s="152"/>
      <c r="F16" s="153"/>
      <c r="G16" s="154"/>
      <c r="H16" s="16" t="s">
        <v>755</v>
      </c>
      <c r="I16" s="17" t="s">
        <v>756</v>
      </c>
      <c r="J16" s="130"/>
    </row>
    <row r="17" spans="2:11" ht="42" customHeight="1">
      <c r="B17" s="155" t="s">
        <v>757</v>
      </c>
      <c r="C17" s="18" t="s">
        <v>758</v>
      </c>
      <c r="D17" s="18" t="s">
        <v>759</v>
      </c>
      <c r="E17" s="157" t="s">
        <v>0</v>
      </c>
      <c r="F17" s="158"/>
      <c r="G17" s="159"/>
      <c r="H17" s="19" t="s">
        <v>4</v>
      </c>
      <c r="I17" s="20"/>
      <c r="J17" s="20" t="s">
        <v>5</v>
      </c>
      <c r="K17" s="87" t="str">
        <f>_xlfn.XLOOKUP(E17,'Catalog List Data'!A:A,'Catalog List Data'!Credits)</f>
        <v>Credits</v>
      </c>
    </row>
    <row r="18" spans="2:11" ht="78" customHeight="1">
      <c r="B18" s="156"/>
      <c r="C18" s="21" t="s">
        <v>760</v>
      </c>
      <c r="D18" s="110" t="s">
        <v>761</v>
      </c>
      <c r="E18" s="157" t="s">
        <v>0</v>
      </c>
      <c r="F18" s="158"/>
      <c r="G18" s="159"/>
      <c r="H18" s="19" t="s">
        <v>4</v>
      </c>
      <c r="I18" s="20"/>
      <c r="J18" s="20" t="s">
        <v>5</v>
      </c>
      <c r="K18" s="87" t="str">
        <f>_xlfn.XLOOKUP(E18,'Catalog List Data'!A:A,'Catalog List Data'!Credits)</f>
        <v>Credits</v>
      </c>
    </row>
    <row r="19" spans="2:11" ht="33" customHeight="1">
      <c r="B19" s="160" t="s">
        <v>762</v>
      </c>
      <c r="C19" s="163" t="s">
        <v>763</v>
      </c>
      <c r="D19" s="23" t="s">
        <v>764</v>
      </c>
      <c r="E19" s="157" t="s">
        <v>0</v>
      </c>
      <c r="F19" s="158"/>
      <c r="G19" s="159"/>
      <c r="H19" s="19" t="s">
        <v>4</v>
      </c>
      <c r="I19" s="20"/>
      <c r="J19" s="20" t="s">
        <v>5</v>
      </c>
      <c r="K19" s="87" t="str">
        <f>_xlfn.XLOOKUP(E19,'Catalog List Data'!A:A,'Catalog List Data'!Credits)</f>
        <v>Credits</v>
      </c>
    </row>
    <row r="20" spans="2:11" ht="38.25" customHeight="1">
      <c r="B20" s="161"/>
      <c r="C20" s="164"/>
      <c r="D20" s="91" t="s">
        <v>765</v>
      </c>
      <c r="E20" s="157" t="s">
        <v>0</v>
      </c>
      <c r="F20" s="158"/>
      <c r="G20" s="159"/>
      <c r="H20" s="19" t="s">
        <v>4</v>
      </c>
      <c r="I20" s="20"/>
      <c r="J20" s="20" t="s">
        <v>5</v>
      </c>
      <c r="K20" s="87" t="str">
        <f>_xlfn.XLOOKUP(E20,'Catalog List Data'!A:A,'Catalog List Data'!Credits)</f>
        <v>Credits</v>
      </c>
    </row>
    <row r="21" spans="2:11" ht="55.5" customHeight="1">
      <c r="B21" s="162"/>
      <c r="C21" s="22" t="s">
        <v>766</v>
      </c>
      <c r="D21" s="111" t="s">
        <v>767</v>
      </c>
      <c r="E21" s="157" t="s">
        <v>768</v>
      </c>
      <c r="F21" s="158"/>
      <c r="G21" s="159"/>
      <c r="H21" s="19" t="s">
        <v>4</v>
      </c>
      <c r="I21" s="20"/>
      <c r="J21" s="20" t="s">
        <v>5</v>
      </c>
      <c r="K21" s="87" t="str">
        <f>_xlfn.XLOOKUP(E21,'Catalog List Data'!A:A,'Catalog List Data'!Credits)</f>
        <v>Credits</v>
      </c>
    </row>
    <row r="22" spans="2:11" ht="240.75" customHeight="1">
      <c r="B22" s="165" t="s">
        <v>769</v>
      </c>
      <c r="C22" s="24" t="s">
        <v>770</v>
      </c>
      <c r="D22" s="112" t="s">
        <v>771</v>
      </c>
      <c r="E22" s="157" t="s">
        <v>768</v>
      </c>
      <c r="F22" s="158"/>
      <c r="G22" s="159"/>
      <c r="H22" s="19" t="s">
        <v>4</v>
      </c>
      <c r="I22" s="20"/>
      <c r="J22" s="20" t="s">
        <v>5</v>
      </c>
      <c r="K22" s="87" t="str">
        <f>_xlfn.XLOOKUP(E22,'Catalog List Data'!A:A,'Catalog List Data'!Credits)</f>
        <v>Credits</v>
      </c>
    </row>
    <row r="23" spans="2:11" ht="63" customHeight="1">
      <c r="B23" s="165"/>
      <c r="C23" s="25" t="s">
        <v>772</v>
      </c>
      <c r="D23" s="113" t="s">
        <v>773</v>
      </c>
      <c r="E23" s="157" t="s">
        <v>768</v>
      </c>
      <c r="F23" s="158"/>
      <c r="G23" s="159"/>
      <c r="H23" s="19" t="s">
        <v>4</v>
      </c>
      <c r="I23" s="20"/>
      <c r="J23" s="20" t="s">
        <v>5</v>
      </c>
      <c r="K23" s="87" t="str">
        <f>_xlfn.XLOOKUP(E23,'Catalog List Data'!A:A,'Catalog List Data'!Credits)</f>
        <v>Credits</v>
      </c>
    </row>
    <row r="24" spans="2:11" ht="161.25" customHeight="1">
      <c r="B24" s="165"/>
      <c r="C24" s="24" t="s">
        <v>774</v>
      </c>
      <c r="D24" s="112" t="s">
        <v>775</v>
      </c>
      <c r="E24" s="157" t="s">
        <v>768</v>
      </c>
      <c r="F24" s="158"/>
      <c r="G24" s="159"/>
      <c r="H24" s="19" t="s">
        <v>4</v>
      </c>
      <c r="I24" s="20"/>
      <c r="J24" s="20" t="s">
        <v>5</v>
      </c>
      <c r="K24" s="87" t="str">
        <f>_xlfn.XLOOKUP(E24,'Catalog List Data'!A:A,'Catalog List Data'!Credits)</f>
        <v>Credits</v>
      </c>
    </row>
    <row r="25" spans="2:11" ht="60.75" customHeight="1">
      <c r="B25" s="166" t="s">
        <v>776</v>
      </c>
      <c r="C25" s="26" t="s">
        <v>777</v>
      </c>
      <c r="D25" s="26" t="s">
        <v>778</v>
      </c>
      <c r="E25" s="157" t="s">
        <v>768</v>
      </c>
      <c r="F25" s="158"/>
      <c r="G25" s="159"/>
      <c r="H25" s="19" t="s">
        <v>4</v>
      </c>
      <c r="I25" s="20"/>
      <c r="J25" s="20" t="s">
        <v>5</v>
      </c>
      <c r="K25" s="87" t="str">
        <f>_xlfn.XLOOKUP(E25,'Catalog List Data'!A:A,'Catalog List Data'!Credits)</f>
        <v>Credits</v>
      </c>
    </row>
    <row r="26" spans="2:11" ht="269.25" customHeight="1">
      <c r="B26" s="167"/>
      <c r="C26" s="27" t="s">
        <v>779</v>
      </c>
      <c r="D26" s="114" t="s">
        <v>780</v>
      </c>
      <c r="E26" s="157" t="s">
        <v>768</v>
      </c>
      <c r="F26" s="158"/>
      <c r="G26" s="159"/>
      <c r="H26" s="19" t="s">
        <v>4</v>
      </c>
      <c r="I26" s="20"/>
      <c r="J26" s="20" t="s">
        <v>5</v>
      </c>
      <c r="K26" s="87" t="str">
        <f>_xlfn.XLOOKUP(E26,'Catalog List Data'!A:A,'Catalog List Data'!Credits)</f>
        <v>Credits</v>
      </c>
    </row>
    <row r="27" spans="2:11" ht="19.5" customHeight="1">
      <c r="B27" s="168" t="s">
        <v>781</v>
      </c>
      <c r="C27" s="169" t="s">
        <v>782</v>
      </c>
      <c r="D27" s="90" t="s">
        <v>783</v>
      </c>
      <c r="E27" s="157" t="s">
        <v>0</v>
      </c>
      <c r="F27" s="158"/>
      <c r="G27" s="159"/>
      <c r="H27" s="19" t="s">
        <v>4</v>
      </c>
      <c r="I27" s="20"/>
      <c r="J27" s="20" t="s">
        <v>5</v>
      </c>
      <c r="K27" s="87" t="str">
        <f>_xlfn.XLOOKUP(E27,'Catalog List Data'!A:A,'Catalog List Data'!Credits)</f>
        <v>Credits</v>
      </c>
    </row>
    <row r="28" spans="2:11" ht="19.5" customHeight="1">
      <c r="B28" s="168"/>
      <c r="C28" s="170"/>
      <c r="D28" s="90" t="s">
        <v>784</v>
      </c>
      <c r="E28" s="157" t="s">
        <v>0</v>
      </c>
      <c r="F28" s="158"/>
      <c r="G28" s="159"/>
      <c r="H28" s="19" t="s">
        <v>4</v>
      </c>
      <c r="I28" s="20"/>
      <c r="J28" s="20" t="s">
        <v>5</v>
      </c>
      <c r="K28" s="87" t="str">
        <f>_xlfn.XLOOKUP(E28,'Catalog List Data'!A:A,'Catalog List Data'!Credits)</f>
        <v>Credits</v>
      </c>
    </row>
    <row r="29" spans="2:11" ht="19.5" customHeight="1">
      <c r="B29" s="168"/>
      <c r="C29" s="171" t="s">
        <v>785</v>
      </c>
      <c r="D29" s="174" t="s">
        <v>786</v>
      </c>
      <c r="E29" s="157" t="s">
        <v>0</v>
      </c>
      <c r="F29" s="158"/>
      <c r="G29" s="159"/>
      <c r="H29" s="19" t="s">
        <v>4</v>
      </c>
      <c r="I29" s="20"/>
      <c r="J29" s="20" t="s">
        <v>5</v>
      </c>
      <c r="K29" s="87" t="str">
        <f>_xlfn.XLOOKUP(E29,'Catalog List Data'!A:A,'Catalog List Data'!Credits)</f>
        <v>Credits</v>
      </c>
    </row>
    <row r="30" spans="2:11" ht="19.5" customHeight="1">
      <c r="B30" s="168"/>
      <c r="C30" s="172"/>
      <c r="D30" s="175"/>
      <c r="E30" s="157" t="s">
        <v>0</v>
      </c>
      <c r="F30" s="158"/>
      <c r="G30" s="159"/>
      <c r="H30" s="19" t="s">
        <v>4</v>
      </c>
      <c r="I30" s="20"/>
      <c r="J30" s="20" t="s">
        <v>5</v>
      </c>
      <c r="K30" s="87" t="str">
        <f>_xlfn.XLOOKUP(E30,'Catalog List Data'!A:A,'Catalog List Data'!Credits)</f>
        <v>Credits</v>
      </c>
    </row>
    <row r="31" spans="2:11" ht="25.5" customHeight="1">
      <c r="B31" s="168"/>
      <c r="C31" s="172"/>
      <c r="D31" s="175"/>
      <c r="E31" s="157" t="s">
        <v>0</v>
      </c>
      <c r="F31" s="158"/>
      <c r="G31" s="159"/>
      <c r="H31" s="19" t="s">
        <v>4</v>
      </c>
      <c r="I31" s="20"/>
      <c r="J31" s="20" t="s">
        <v>5</v>
      </c>
      <c r="K31" s="87" t="str">
        <f>_xlfn.XLOOKUP(E31,'Catalog List Data'!A:A,'Catalog List Data'!Credits)</f>
        <v>Credits</v>
      </c>
    </row>
    <row r="32" spans="2:11" ht="31.5" customHeight="1">
      <c r="B32" s="168"/>
      <c r="C32" s="173"/>
      <c r="D32" s="176"/>
      <c r="E32" s="157" t="s">
        <v>768</v>
      </c>
      <c r="F32" s="158"/>
      <c r="G32" s="159"/>
      <c r="H32" s="19" t="s">
        <v>4</v>
      </c>
      <c r="I32" s="20"/>
      <c r="J32" s="20" t="s">
        <v>5</v>
      </c>
      <c r="K32" s="87" t="str">
        <f>_xlfn.XLOOKUP(E32,'Catalog List Data'!A:A,'Catalog List Data'!Credits)</f>
        <v>Credits</v>
      </c>
    </row>
    <row r="33" spans="2:11" ht="75.75" customHeight="1">
      <c r="B33" s="181" t="s">
        <v>787</v>
      </c>
      <c r="C33" s="182"/>
      <c r="D33" s="183"/>
      <c r="E33" s="184">
        <f>_xlfn.AGGREGATE(9,6,K17:K32)</f>
        <v>0</v>
      </c>
      <c r="F33" s="185"/>
      <c r="G33" s="185"/>
      <c r="H33" s="185"/>
      <c r="I33" s="185"/>
      <c r="J33" s="186"/>
    </row>
    <row r="34" spans="2:11">
      <c r="B34" s="28"/>
    </row>
    <row r="35" spans="2:11" ht="33" customHeight="1">
      <c r="B35" s="187" t="s">
        <v>788</v>
      </c>
      <c r="C35" s="188"/>
      <c r="D35" s="188"/>
      <c r="E35" s="188"/>
      <c r="F35" s="188"/>
      <c r="G35" s="188"/>
      <c r="H35" s="188"/>
      <c r="I35" s="188"/>
      <c r="J35" s="189"/>
    </row>
    <row r="36" spans="2:11" ht="36" customHeight="1">
      <c r="B36" s="144" t="s">
        <v>789</v>
      </c>
      <c r="C36" s="190"/>
      <c r="D36" s="190"/>
      <c r="E36" s="190"/>
      <c r="F36" s="190"/>
      <c r="G36" s="190"/>
      <c r="H36" s="190"/>
      <c r="I36" s="190"/>
      <c r="J36" s="191"/>
    </row>
    <row r="37" spans="2:11" ht="14.45" customHeight="1">
      <c r="B37" s="149" t="s">
        <v>753</v>
      </c>
      <c r="C37" s="150"/>
      <c r="D37" s="150"/>
      <c r="E37" s="150"/>
      <c r="F37" s="150"/>
      <c r="G37" s="151"/>
      <c r="H37" s="192" t="s">
        <v>754</v>
      </c>
      <c r="I37" s="193"/>
      <c r="J37" s="151" t="s">
        <v>5</v>
      </c>
    </row>
    <row r="38" spans="2:11" ht="13.9" customHeight="1">
      <c r="B38" s="152"/>
      <c r="C38" s="153"/>
      <c r="D38" s="153"/>
      <c r="E38" s="153"/>
      <c r="F38" s="153"/>
      <c r="G38" s="154"/>
      <c r="H38" s="29" t="s">
        <v>755</v>
      </c>
      <c r="I38" s="30" t="s">
        <v>756</v>
      </c>
      <c r="J38" s="154"/>
    </row>
    <row r="39" spans="2:11" ht="13.15" customHeight="1">
      <c r="B39" s="194" t="s">
        <v>790</v>
      </c>
      <c r="C39" s="195"/>
      <c r="D39" s="195"/>
      <c r="E39" s="195"/>
      <c r="F39" s="195"/>
      <c r="G39" s="195"/>
      <c r="H39" s="195"/>
      <c r="I39" s="195"/>
      <c r="J39" s="196"/>
    </row>
    <row r="40" spans="2:11" ht="24.75" customHeight="1">
      <c r="B40" s="177" t="s">
        <v>791</v>
      </c>
      <c r="C40" s="178"/>
      <c r="D40" s="179" t="s">
        <v>768</v>
      </c>
      <c r="E40" s="179"/>
      <c r="F40" s="179"/>
      <c r="G40" s="180"/>
      <c r="H40" s="19" t="s">
        <v>4</v>
      </c>
      <c r="I40" s="20"/>
      <c r="J40" s="20" t="s">
        <v>5</v>
      </c>
      <c r="K40" s="87" t="str">
        <f>_xlfn.XLOOKUP(D40,'Catalog List Data'!A:A,'Catalog List Data'!Credits)</f>
        <v>Credits</v>
      </c>
    </row>
    <row r="41" spans="2:11" ht="24.75" customHeight="1">
      <c r="B41" s="177" t="s">
        <v>792</v>
      </c>
      <c r="C41" s="178"/>
      <c r="D41" s="179" t="s">
        <v>768</v>
      </c>
      <c r="E41" s="179"/>
      <c r="F41" s="179"/>
      <c r="G41" s="180"/>
      <c r="H41" s="19" t="s">
        <v>4</v>
      </c>
      <c r="I41" s="20"/>
      <c r="J41" s="20" t="s">
        <v>5</v>
      </c>
      <c r="K41" s="87" t="str">
        <f>_xlfn.XLOOKUP(D41,'Catalog List Data'!A:A,'Catalog List Data'!Credits)</f>
        <v>Credits</v>
      </c>
    </row>
    <row r="42" spans="2:11" ht="24.75" customHeight="1">
      <c r="B42" s="177" t="s">
        <v>793</v>
      </c>
      <c r="C42" s="178"/>
      <c r="D42" s="179" t="s">
        <v>768</v>
      </c>
      <c r="E42" s="179"/>
      <c r="F42" s="179"/>
      <c r="G42" s="180"/>
      <c r="H42" s="19" t="s">
        <v>4</v>
      </c>
      <c r="I42" s="20"/>
      <c r="J42" s="20" t="s">
        <v>5</v>
      </c>
      <c r="K42" s="87" t="str">
        <f>_xlfn.XLOOKUP(D42,'Catalog List Data'!A:A,'Catalog List Data'!Credits)</f>
        <v>Credits</v>
      </c>
    </row>
    <row r="43" spans="2:11" ht="13.15" customHeight="1">
      <c r="B43" s="194" t="s">
        <v>794</v>
      </c>
      <c r="C43" s="195"/>
      <c r="D43" s="195"/>
      <c r="E43" s="195"/>
      <c r="F43" s="195"/>
      <c r="G43" s="195"/>
      <c r="H43" s="195"/>
      <c r="I43" s="195"/>
      <c r="J43" s="196"/>
      <c r="K43" s="87"/>
    </row>
    <row r="44" spans="2:11" ht="26.25" customHeight="1">
      <c r="B44" s="197" t="s">
        <v>795</v>
      </c>
      <c r="C44" s="198"/>
      <c r="D44" s="158" t="s">
        <v>768</v>
      </c>
      <c r="E44" s="158"/>
      <c r="F44" s="158"/>
      <c r="G44" s="159"/>
      <c r="H44" s="19" t="s">
        <v>4</v>
      </c>
      <c r="I44" s="20"/>
      <c r="J44" s="20" t="s">
        <v>5</v>
      </c>
      <c r="K44" s="87" t="str">
        <f>_xlfn.XLOOKUP(D44,'Catalog List Data'!A:A,'Catalog List Data'!Credits)</f>
        <v>Credits</v>
      </c>
    </row>
    <row r="45" spans="2:11" ht="26.25" customHeight="1">
      <c r="B45" s="199"/>
      <c r="C45" s="200"/>
      <c r="D45" s="158" t="s">
        <v>0</v>
      </c>
      <c r="E45" s="158"/>
      <c r="F45" s="158"/>
      <c r="G45" s="159"/>
      <c r="H45" s="19" t="s">
        <v>4</v>
      </c>
      <c r="I45" s="20"/>
      <c r="J45" s="20" t="s">
        <v>5</v>
      </c>
      <c r="K45" s="87" t="str">
        <f>_xlfn.XLOOKUP(D45,'Catalog List Data'!A:A,'Catalog List Data'!Credits)</f>
        <v>Credits</v>
      </c>
    </row>
    <row r="46" spans="2:11" ht="26.25" customHeight="1">
      <c r="B46" s="199"/>
      <c r="C46" s="200"/>
      <c r="D46" s="158" t="s">
        <v>0</v>
      </c>
      <c r="E46" s="158"/>
      <c r="F46" s="158"/>
      <c r="G46" s="159"/>
      <c r="H46" s="19" t="s">
        <v>4</v>
      </c>
      <c r="I46" s="20"/>
      <c r="J46" s="20" t="s">
        <v>5</v>
      </c>
      <c r="K46" s="87" t="str">
        <f>_xlfn.XLOOKUP(D46,'Catalog List Data'!A:A,'Catalog List Data'!Credits)</f>
        <v>Credits</v>
      </c>
    </row>
    <row r="47" spans="2:11" ht="26.25" customHeight="1">
      <c r="B47" s="201"/>
      <c r="C47" s="202"/>
      <c r="D47" s="158" t="s">
        <v>768</v>
      </c>
      <c r="E47" s="158"/>
      <c r="F47" s="158"/>
      <c r="G47" s="159"/>
      <c r="H47" s="19" t="s">
        <v>4</v>
      </c>
      <c r="I47" s="20"/>
      <c r="J47" s="20" t="s">
        <v>5</v>
      </c>
      <c r="K47" s="87" t="str">
        <f>_xlfn.XLOOKUP(D47,'Catalog List Data'!A:A,'Catalog List Data'!Credits)</f>
        <v>Credits</v>
      </c>
    </row>
    <row r="48" spans="2:11" ht="57.75" customHeight="1">
      <c r="B48" s="203" t="s">
        <v>796</v>
      </c>
      <c r="C48" s="204"/>
      <c r="D48" s="203">
        <f>_xlfn.AGGREGATE(9,6,K40:K42,K44:K47)</f>
        <v>0</v>
      </c>
      <c r="E48" s="205"/>
      <c r="F48" s="205"/>
      <c r="G48" s="205"/>
      <c r="H48" s="206"/>
      <c r="I48" s="206"/>
      <c r="J48" s="204"/>
    </row>
    <row r="49" spans="2:11" ht="24" customHeight="1">
      <c r="B49" s="31"/>
      <c r="C49" s="32"/>
      <c r="D49" s="32"/>
      <c r="E49" s="32"/>
      <c r="F49" s="32"/>
      <c r="G49" s="32"/>
      <c r="H49" s="32"/>
      <c r="I49" s="32"/>
      <c r="J49" s="33"/>
    </row>
    <row r="50" spans="2:11" ht="34.15" customHeight="1">
      <c r="B50" s="207" t="s">
        <v>797</v>
      </c>
      <c r="C50" s="208"/>
      <c r="D50" s="208"/>
      <c r="E50" s="208"/>
      <c r="F50" s="208"/>
      <c r="G50" s="208"/>
      <c r="H50" s="208"/>
      <c r="I50" s="208"/>
      <c r="J50" s="209"/>
    </row>
    <row r="51" spans="2:11" ht="33.6" customHeight="1">
      <c r="B51" s="144" t="s">
        <v>798</v>
      </c>
      <c r="C51" s="145"/>
      <c r="D51" s="145"/>
      <c r="E51" s="145"/>
      <c r="F51" s="145"/>
      <c r="G51" s="145"/>
      <c r="H51" s="145"/>
      <c r="I51" s="145"/>
      <c r="J51" s="146"/>
    </row>
    <row r="52" spans="2:11" ht="22.15" customHeight="1">
      <c r="B52" s="149" t="s">
        <v>753</v>
      </c>
      <c r="C52" s="150"/>
      <c r="D52" s="150"/>
      <c r="E52" s="150"/>
      <c r="F52" s="150"/>
      <c r="G52" s="151"/>
      <c r="H52" s="192" t="s">
        <v>754</v>
      </c>
      <c r="I52" s="193"/>
      <c r="J52" s="210" t="s">
        <v>5</v>
      </c>
    </row>
    <row r="53" spans="2:11" ht="13.9" customHeight="1">
      <c r="B53" s="152"/>
      <c r="C53" s="153"/>
      <c r="D53" s="153"/>
      <c r="E53" s="153"/>
      <c r="F53" s="153"/>
      <c r="G53" s="154"/>
      <c r="H53" s="29" t="s">
        <v>755</v>
      </c>
      <c r="I53" s="30" t="s">
        <v>756</v>
      </c>
      <c r="J53" s="211"/>
    </row>
    <row r="54" spans="2:11" ht="24" customHeight="1">
      <c r="B54" s="157" t="s">
        <v>768</v>
      </c>
      <c r="C54" s="158"/>
      <c r="D54" s="158"/>
      <c r="E54" s="158"/>
      <c r="F54" s="158"/>
      <c r="G54" s="159"/>
      <c r="H54" s="19" t="s">
        <v>4</v>
      </c>
      <c r="I54" s="20"/>
      <c r="J54" s="20" t="s">
        <v>5</v>
      </c>
      <c r="K54" s="87" t="str">
        <f>_xlfn.XLOOKUP(B54,'Catalog List Data'!A:A,'Catalog List Data'!Credits)</f>
        <v>Credits</v>
      </c>
    </row>
    <row r="55" spans="2:11" ht="24" customHeight="1">
      <c r="B55" s="157" t="s">
        <v>768</v>
      </c>
      <c r="C55" s="158"/>
      <c r="D55" s="158"/>
      <c r="E55" s="158"/>
      <c r="F55" s="158"/>
      <c r="G55" s="159"/>
      <c r="H55" s="19" t="s">
        <v>4</v>
      </c>
      <c r="I55" s="20"/>
      <c r="J55" s="20" t="s">
        <v>5</v>
      </c>
      <c r="K55" s="87" t="str">
        <f>_xlfn.XLOOKUP(B55,'Catalog List Data'!A:A,'Catalog List Data'!Credits)</f>
        <v>Credits</v>
      </c>
    </row>
    <row r="56" spans="2:11" ht="24" customHeight="1">
      <c r="B56" s="157" t="s">
        <v>768</v>
      </c>
      <c r="C56" s="158"/>
      <c r="D56" s="158"/>
      <c r="E56" s="158"/>
      <c r="F56" s="158"/>
      <c r="G56" s="159"/>
      <c r="H56" s="19" t="s">
        <v>4</v>
      </c>
      <c r="I56" s="20"/>
      <c r="J56" s="20" t="s">
        <v>5</v>
      </c>
      <c r="K56" s="87" t="str">
        <f>_xlfn.XLOOKUP(B56,'Catalog List Data'!A:A,'Catalog List Data'!Credits)</f>
        <v>Credits</v>
      </c>
    </row>
    <row r="57" spans="2:11" ht="24" customHeight="1">
      <c r="B57" s="157" t="s">
        <v>768</v>
      </c>
      <c r="C57" s="158"/>
      <c r="D57" s="158"/>
      <c r="E57" s="158"/>
      <c r="F57" s="158"/>
      <c r="G57" s="159"/>
      <c r="H57" s="19" t="s">
        <v>4</v>
      </c>
      <c r="I57" s="20"/>
      <c r="J57" s="20" t="s">
        <v>5</v>
      </c>
      <c r="K57" s="87" t="str">
        <f>_xlfn.XLOOKUP(B57,'Catalog List Data'!A:A,'Catalog List Data'!Credits)</f>
        <v>Credits</v>
      </c>
    </row>
    <row r="58" spans="2:11" ht="45" customHeight="1">
      <c r="B58" s="203" t="s">
        <v>799</v>
      </c>
      <c r="C58" s="204"/>
      <c r="D58" s="203">
        <f>_xlfn.AGGREGATE(9,6,K54:K57)</f>
        <v>0</v>
      </c>
      <c r="E58" s="205"/>
      <c r="F58" s="205"/>
      <c r="G58" s="205"/>
      <c r="H58" s="205"/>
      <c r="I58" s="205"/>
      <c r="J58" s="204"/>
    </row>
    <row r="59" spans="2:11" ht="21.6" customHeight="1">
      <c r="B59" s="28"/>
    </row>
    <row r="60" spans="2:11" ht="33.75" customHeight="1">
      <c r="B60" s="212" t="s">
        <v>800</v>
      </c>
      <c r="C60" s="212"/>
      <c r="D60" s="212"/>
      <c r="E60" s="212"/>
      <c r="F60" s="212"/>
      <c r="G60" s="212"/>
      <c r="H60" s="212"/>
      <c r="I60" s="212"/>
      <c r="J60" s="212"/>
    </row>
    <row r="61" spans="2:11" ht="39" customHeight="1">
      <c r="B61" s="213" t="s">
        <v>801</v>
      </c>
      <c r="C61" s="214"/>
      <c r="D61" s="214"/>
      <c r="E61" s="215"/>
      <c r="F61" s="34" t="s">
        <v>802</v>
      </c>
      <c r="G61" s="216" t="s">
        <v>803</v>
      </c>
      <c r="H61" s="216"/>
      <c r="I61" s="216" t="s">
        <v>804</v>
      </c>
      <c r="J61" s="216"/>
    </row>
    <row r="62" spans="2:11" ht="17.45" customHeight="1">
      <c r="B62" s="217" t="s">
        <v>805</v>
      </c>
      <c r="C62" s="217"/>
      <c r="D62" s="217"/>
      <c r="E62" s="217"/>
      <c r="F62" s="35">
        <v>36</v>
      </c>
      <c r="G62" s="218">
        <f>E33</f>
        <v>0</v>
      </c>
      <c r="H62" s="218"/>
      <c r="I62" s="219" t="str">
        <f>IF(G62&gt;=F62,"Yes","")</f>
        <v/>
      </c>
      <c r="J62" s="219"/>
    </row>
    <row r="63" spans="2:11" ht="17.45" customHeight="1">
      <c r="B63" s="220" t="s">
        <v>806</v>
      </c>
      <c r="C63" s="220"/>
      <c r="D63" s="220"/>
      <c r="E63" s="220"/>
      <c r="F63" s="35">
        <v>18</v>
      </c>
      <c r="G63" s="218">
        <f>D48</f>
        <v>0</v>
      </c>
      <c r="H63" s="218"/>
      <c r="I63" s="219" t="str">
        <f>IF(G63&gt;=F63,"Yes","")</f>
        <v/>
      </c>
      <c r="J63" s="219"/>
    </row>
    <row r="64" spans="2:11" ht="17.45" customHeight="1">
      <c r="B64" s="221" t="s">
        <v>807</v>
      </c>
      <c r="C64" s="221"/>
      <c r="D64" s="221"/>
      <c r="E64" s="221"/>
      <c r="F64" s="35">
        <v>6</v>
      </c>
      <c r="G64" s="218">
        <f>D58</f>
        <v>0</v>
      </c>
      <c r="H64" s="218"/>
      <c r="I64" s="219" t="str">
        <f>IF(G64&gt;=F64,"Yes","")</f>
        <v/>
      </c>
      <c r="J64" s="219"/>
    </row>
    <row r="65" spans="2:10" ht="54" customHeight="1">
      <c r="B65" s="222" t="s">
        <v>808</v>
      </c>
      <c r="C65" s="222"/>
      <c r="D65" s="222"/>
      <c r="E65" s="222"/>
      <c r="F65" s="36">
        <v>60</v>
      </c>
      <c r="G65" s="222">
        <f>SUM(G62,G64)</f>
        <v>0</v>
      </c>
      <c r="H65" s="222"/>
      <c r="I65" s="223" t="str">
        <f>IF(G65&gt;=F65,"Yes","")</f>
        <v/>
      </c>
      <c r="J65" s="223"/>
    </row>
    <row r="66" spans="2:10" ht="55.9" customHeight="1">
      <c r="B66" s="231" t="s">
        <v>809</v>
      </c>
      <c r="C66" s="232"/>
      <c r="D66" s="232"/>
      <c r="E66" s="232"/>
      <c r="F66" s="232"/>
      <c r="G66" s="232"/>
      <c r="H66" s="232"/>
      <c r="I66" s="232"/>
      <c r="J66" s="233"/>
    </row>
    <row r="67" spans="2:10" ht="38.25" customHeight="1">
      <c r="B67" s="234" t="s">
        <v>810</v>
      </c>
      <c r="C67" s="235"/>
      <c r="D67" s="235"/>
      <c r="E67" s="235"/>
      <c r="F67" s="235"/>
      <c r="G67" s="235"/>
      <c r="H67" s="235"/>
      <c r="I67" s="235"/>
      <c r="J67" s="236"/>
    </row>
    <row r="68" spans="2:10" ht="22.15" customHeight="1">
      <c r="B68" s="37" t="s">
        <v>811</v>
      </c>
      <c r="C68" s="38"/>
      <c r="D68" s="38"/>
      <c r="E68" s="38"/>
      <c r="F68" s="38"/>
      <c r="G68" s="38"/>
      <c r="H68" s="38"/>
      <c r="I68" s="38"/>
      <c r="J68" s="39"/>
    </row>
    <row r="69" spans="2:10" ht="15.6" customHeight="1">
      <c r="B69" s="224" t="s">
        <v>812</v>
      </c>
      <c r="C69" s="225"/>
      <c r="D69" s="225"/>
      <c r="E69" s="225"/>
      <c r="F69" s="225"/>
      <c r="G69" s="225"/>
      <c r="H69" s="225"/>
      <c r="I69" s="225"/>
      <c r="J69" s="226"/>
    </row>
    <row r="70" spans="2:10" ht="15.6" customHeight="1">
      <c r="B70" s="227"/>
      <c r="C70" s="225"/>
      <c r="D70" s="225"/>
      <c r="E70" s="225"/>
      <c r="F70" s="225"/>
      <c r="G70" s="225"/>
      <c r="H70" s="225"/>
      <c r="I70" s="225"/>
      <c r="J70" s="226"/>
    </row>
    <row r="71" spans="2:10" ht="15.6" customHeight="1">
      <c r="B71" s="227"/>
      <c r="C71" s="225"/>
      <c r="D71" s="225"/>
      <c r="E71" s="225"/>
      <c r="F71" s="225"/>
      <c r="G71" s="225"/>
      <c r="H71" s="225"/>
      <c r="I71" s="225"/>
      <c r="J71" s="226"/>
    </row>
    <row r="72" spans="2:10" ht="15.6" customHeight="1">
      <c r="B72" s="227"/>
      <c r="C72" s="225"/>
      <c r="D72" s="225"/>
      <c r="E72" s="225"/>
      <c r="F72" s="225"/>
      <c r="G72" s="225"/>
      <c r="H72" s="225"/>
      <c r="I72" s="225"/>
      <c r="J72" s="226"/>
    </row>
    <row r="73" spans="2:10" ht="15.6" customHeight="1">
      <c r="B73" s="227"/>
      <c r="C73" s="225"/>
      <c r="D73" s="225"/>
      <c r="E73" s="225"/>
      <c r="F73" s="225"/>
      <c r="G73" s="225"/>
      <c r="H73" s="225"/>
      <c r="I73" s="225"/>
      <c r="J73" s="226"/>
    </row>
    <row r="74" spans="2:10" ht="40.5" customHeight="1">
      <c r="B74" s="228"/>
      <c r="C74" s="229"/>
      <c r="D74" s="229"/>
      <c r="E74" s="229"/>
      <c r="F74" s="229"/>
      <c r="G74" s="229"/>
      <c r="H74" s="229"/>
      <c r="I74" s="229"/>
      <c r="J74" s="230"/>
    </row>
  </sheetData>
  <sheetProtection selectLockedCells="1"/>
  <mergeCells count="95">
    <mergeCell ref="B65:E65"/>
    <mergeCell ref="G65:H65"/>
    <mergeCell ref="I65:J65"/>
    <mergeCell ref="B69:J74"/>
    <mergeCell ref="B66:J66"/>
    <mergeCell ref="B67:J67"/>
    <mergeCell ref="B63:E63"/>
    <mergeCell ref="G63:H63"/>
    <mergeCell ref="I63:J63"/>
    <mergeCell ref="B64:E64"/>
    <mergeCell ref="G64:H64"/>
    <mergeCell ref="I64:J64"/>
    <mergeCell ref="B60:J60"/>
    <mergeCell ref="B61:E61"/>
    <mergeCell ref="G61:H61"/>
    <mergeCell ref="I61:J61"/>
    <mergeCell ref="B62:E62"/>
    <mergeCell ref="G62:H62"/>
    <mergeCell ref="I62:J62"/>
    <mergeCell ref="B54:G54"/>
    <mergeCell ref="B55:G55"/>
    <mergeCell ref="B56:G56"/>
    <mergeCell ref="B57:G57"/>
    <mergeCell ref="B58:C58"/>
    <mergeCell ref="D58:J58"/>
    <mergeCell ref="B48:C48"/>
    <mergeCell ref="D48:J48"/>
    <mergeCell ref="B50:J50"/>
    <mergeCell ref="B51:J51"/>
    <mergeCell ref="B52:G53"/>
    <mergeCell ref="H52:I52"/>
    <mergeCell ref="J52:J53"/>
    <mergeCell ref="B43:J43"/>
    <mergeCell ref="B44:C47"/>
    <mergeCell ref="D44:G44"/>
    <mergeCell ref="D45:G45"/>
    <mergeCell ref="D46:G46"/>
    <mergeCell ref="D47:G47"/>
    <mergeCell ref="B42:C42"/>
    <mergeCell ref="D42:G42"/>
    <mergeCell ref="B33:D33"/>
    <mergeCell ref="E33:J33"/>
    <mergeCell ref="B35:J35"/>
    <mergeCell ref="B36:J36"/>
    <mergeCell ref="B37:G38"/>
    <mergeCell ref="H37:I37"/>
    <mergeCell ref="J37:J38"/>
    <mergeCell ref="B39:J39"/>
    <mergeCell ref="B40:C40"/>
    <mergeCell ref="D40:G40"/>
    <mergeCell ref="B41:C41"/>
    <mergeCell ref="D41:G41"/>
    <mergeCell ref="B27:B32"/>
    <mergeCell ref="C27:C28"/>
    <mergeCell ref="E27:G27"/>
    <mergeCell ref="E28:G28"/>
    <mergeCell ref="E31:G31"/>
    <mergeCell ref="E32:G32"/>
    <mergeCell ref="C29:C32"/>
    <mergeCell ref="D29:D32"/>
    <mergeCell ref="E29:G29"/>
    <mergeCell ref="E30:G30"/>
    <mergeCell ref="B22:B24"/>
    <mergeCell ref="E22:G22"/>
    <mergeCell ref="E23:G23"/>
    <mergeCell ref="E24:G24"/>
    <mergeCell ref="B25:B26"/>
    <mergeCell ref="E25:G25"/>
    <mergeCell ref="E26:G26"/>
    <mergeCell ref="B17:B18"/>
    <mergeCell ref="E17:G17"/>
    <mergeCell ref="E18:G18"/>
    <mergeCell ref="B19:B21"/>
    <mergeCell ref="C19:C20"/>
    <mergeCell ref="E19:G19"/>
    <mergeCell ref="E20:G20"/>
    <mergeCell ref="E21:G21"/>
    <mergeCell ref="J15:J16"/>
    <mergeCell ref="C9:E9"/>
    <mergeCell ref="H9:J9"/>
    <mergeCell ref="B11:J11"/>
    <mergeCell ref="B12:J12"/>
    <mergeCell ref="B13:J13"/>
    <mergeCell ref="B14:J14"/>
    <mergeCell ref="B15:B16"/>
    <mergeCell ref="C15:C16"/>
    <mergeCell ref="D15:D16"/>
    <mergeCell ref="E15:G16"/>
    <mergeCell ref="H15:I15"/>
    <mergeCell ref="B4:J4"/>
    <mergeCell ref="B5:J5"/>
    <mergeCell ref="C7:E7"/>
    <mergeCell ref="H7:J7"/>
    <mergeCell ref="C8:E8"/>
    <mergeCell ref="H8:J8"/>
  </mergeCells>
  <conditionalFormatting sqref="I62:J65">
    <cfRule type="containsText" dxfId="73" priority="37" operator="containsText" text="Yes">
      <formula>NOT(ISERROR(SEARCH("Yes",I62)))</formula>
    </cfRule>
  </conditionalFormatting>
  <dataValidations count="2">
    <dataValidation type="list" allowBlank="1" showInputMessage="1" showErrorMessage="1" sqref="H17:H32 H40:H42 H44:H47 H54:H57" xr:uid="{3379104E-2E7E-4A57-9E63-E1AB88BB55E4}">
      <formula1>Term</formula1>
    </dataValidation>
    <dataValidation type="list" allowBlank="1" showInputMessage="1" showErrorMessage="1" sqref="J17:J32 J40:J42 J44:J47 J54:J57" xr:uid="{9E89CFF7-C4A7-4FF5-BDB0-E3044E82C6B5}">
      <formula1>Grade</formula1>
    </dataValidation>
  </dataValidations>
  <hyperlinks>
    <hyperlink ref="B67:J67" r:id="rId1" display="The most updated degree information can be found via. NICC's most recent College Catalog. Linked here. " xr:uid="{1DF6E9C0-B4F2-4A5C-B283-957CCD9EF8AE}"/>
  </hyperlinks>
  <pageMargins left="0.25" right="0.25" top="0.75" bottom="0.75" header="0.3" footer="0.3"/>
  <pageSetup fitToHeight="0" orientation="portrait" horizontalDpi="1200" verticalDpi="1200" r:id="rId2"/>
  <headerFooter>
    <oddFooter>&amp;L&amp;"Book Antiqua,Regular"&amp;5Revised 7/9/2024&amp;R&amp;"Book Antiqua,Regular"Page &amp;P of &amp;N</oddFooter>
  </headerFooter>
  <rowBreaks count="1" manualBreakCount="1">
    <brk id="34" max="16383" man="1"/>
  </rowBreaks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6" operator="equal" id="{B7D7657B-4ED4-4F83-A5F7-8F526F7EDB7A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29" operator="equal" id="{759A8509-3CB4-4801-A90A-4F51418FDAB7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30" operator="equal" id="{A8CF3551-2A80-4734-B4F0-4C0068D1C7FE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31" operator="equal" id="{0D9B2359-7117-4802-A39E-28ABC3C04D26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32" operator="equal" id="{195E9DA4-76FB-415E-A0C8-3AA4E9E606DE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J17:J32</xm:sqref>
        </x14:conditionalFormatting>
        <x14:conditionalFormatting xmlns:xm="http://schemas.microsoft.com/office/excel/2006/main">
          <x14:cfRule type="cellIs" priority="11" operator="equal" id="{931E8742-936A-4726-B22D-C806D869AEDE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12" operator="equal" id="{0F25BE56-7591-49E6-B3C3-06B09F5CE588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13" operator="equal" id="{127ED7B9-7E53-4AFC-8985-4504D1192349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14" operator="equal" id="{D29D326A-6D43-4BDF-83D2-8B18E0F09682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15" operator="equal" id="{776DF988-BA79-4AD5-B03E-CAF2713D8252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J40:J42</xm:sqref>
        </x14:conditionalFormatting>
        <x14:conditionalFormatting xmlns:xm="http://schemas.microsoft.com/office/excel/2006/main">
          <x14:cfRule type="cellIs" priority="6" operator="equal" id="{5202960C-A100-493F-8AA8-DC1CAF8FF39C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7" operator="equal" id="{43E6A2AA-B3A5-4104-8095-21248B3FEF07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8" operator="equal" id="{C33072A9-BB19-4FB4-83D4-41EB27BC1D3D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9" operator="equal" id="{47752D94-B317-4C06-A16A-CF70DFD00B6C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10" operator="equal" id="{19975EED-0D97-4DC9-A263-DD0B904B0867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J44:J47</xm:sqref>
        </x14:conditionalFormatting>
        <x14:conditionalFormatting xmlns:xm="http://schemas.microsoft.com/office/excel/2006/main">
          <x14:cfRule type="cellIs" priority="1" operator="equal" id="{A6ABEE00-FC65-456C-8C2D-F264694AE889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2" operator="equal" id="{57618A98-47F2-4181-B770-F572337049CB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3" operator="equal" id="{1851CF45-A87A-48FC-974E-6D02AF199B2D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4" operator="equal" id="{015CDF19-E248-487E-966F-97C7934A81DE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5" operator="equal" id="{65E871EF-D361-484E-AEE5-9FC997C29FD0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J54:J57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6">
        <x14:dataValidation type="list" allowBlank="1" showInputMessage="1" showErrorMessage="1" xr:uid="{431C64CF-5C0A-4088-AF0A-579507E67F1A}">
          <x14:formula1>
            <xm:f>'NASP-CTL ListData'!$A:$A</xm:f>
          </x14:formula1>
          <xm:sqref>E17:G17</xm:sqref>
        </x14:dataValidation>
        <x14:dataValidation type="list" allowBlank="1" showInputMessage="1" showErrorMessage="1" xr:uid="{DF959014-797D-44FE-AE90-158BA4A5A62C}">
          <x14:formula1>
            <xm:f>'NASP-CTL ListData'!$B:$B</xm:f>
          </x14:formula1>
          <xm:sqref>E18:G18</xm:sqref>
        </x14:dataValidation>
        <x14:dataValidation type="list" allowBlank="1" showInputMessage="1" showErrorMessage="1" xr:uid="{73FB29B5-3E15-4402-9C4A-6CE877DF164A}">
          <x14:formula1>
            <xm:f>'NASP-CTL ListData'!$C:$C</xm:f>
          </x14:formula1>
          <xm:sqref>E19:G19</xm:sqref>
        </x14:dataValidation>
        <x14:dataValidation type="list" allowBlank="1" showInputMessage="1" showErrorMessage="1" xr:uid="{0F235CB3-91C8-47E2-A2E0-AAAF62DA66B4}">
          <x14:formula1>
            <xm:f>'NASP-CTL ListData'!$D:$D</xm:f>
          </x14:formula1>
          <xm:sqref>E20:G20</xm:sqref>
        </x14:dataValidation>
        <x14:dataValidation type="list" allowBlank="1" showInputMessage="1" showErrorMessage="1" xr:uid="{3D38AE31-8914-4D7D-B043-2CF32D254481}">
          <x14:formula1>
            <xm:f>'NASP-CTL ListData'!$E:$E</xm:f>
          </x14:formula1>
          <xm:sqref>E21:G21</xm:sqref>
        </x14:dataValidation>
        <x14:dataValidation type="list" allowBlank="1" showInputMessage="1" showErrorMessage="1" xr:uid="{C8CFEE81-E039-48F2-AD28-82B32AB20F3E}">
          <x14:formula1>
            <xm:f>'NASP-CTL ListData'!$F:$F</xm:f>
          </x14:formula1>
          <xm:sqref>E22:G22</xm:sqref>
        </x14:dataValidation>
        <x14:dataValidation type="list" allowBlank="1" showInputMessage="1" showErrorMessage="1" xr:uid="{335972F6-AD87-477A-A3A4-C7E4F6DAD2A4}">
          <x14:formula1>
            <xm:f>'NASP-CTL ListData'!$G:$G</xm:f>
          </x14:formula1>
          <xm:sqref>E23:G23</xm:sqref>
        </x14:dataValidation>
        <x14:dataValidation type="list" allowBlank="1" showInputMessage="1" showErrorMessage="1" xr:uid="{006B1FC2-E296-4CA8-B088-AF608A62C4D7}">
          <x14:formula1>
            <xm:f>'NASP-CTL ListData'!$H:$H</xm:f>
          </x14:formula1>
          <xm:sqref>E24:G24</xm:sqref>
        </x14:dataValidation>
        <x14:dataValidation type="list" allowBlank="1" showInputMessage="1" showErrorMessage="1" xr:uid="{DC21DD77-164D-4B02-ACB5-AAB366B60906}">
          <x14:formula1>
            <xm:f>'NASP-CTL ListData'!$I:$I</xm:f>
          </x14:formula1>
          <xm:sqref>E25:G25</xm:sqref>
        </x14:dataValidation>
        <x14:dataValidation type="list" allowBlank="1" showInputMessage="1" showErrorMessage="1" xr:uid="{4DC34A80-2621-4596-A1A3-4FD3D2B743F8}">
          <x14:formula1>
            <xm:f>'NASP-CTL ListData'!$J:$J</xm:f>
          </x14:formula1>
          <xm:sqref>E26:G26</xm:sqref>
        </x14:dataValidation>
        <x14:dataValidation type="list" allowBlank="1" showInputMessage="1" showErrorMessage="1" xr:uid="{DF2D39E4-A9C2-415D-A29B-399CE05747CF}">
          <x14:formula1>
            <xm:f>'NASP-CTL ListData'!$K:$K</xm:f>
          </x14:formula1>
          <xm:sqref>E27:G27</xm:sqref>
        </x14:dataValidation>
        <x14:dataValidation type="list" allowBlank="1" showInputMessage="1" showErrorMessage="1" xr:uid="{B380CEE0-006E-4068-B095-DD441EC2B9AD}">
          <x14:formula1>
            <xm:f>'NASP-CTL ListData'!$L:$L</xm:f>
          </x14:formula1>
          <xm:sqref>E28:G28</xm:sqref>
        </x14:dataValidation>
        <x14:dataValidation type="list" allowBlank="1" showInputMessage="1" showErrorMessage="1" xr:uid="{53251B83-97E2-4B59-874D-844C5B1EC6AF}">
          <x14:formula1>
            <xm:f>'NASP-CTL ListData'!$M:$M</xm:f>
          </x14:formula1>
          <xm:sqref>E29:G32</xm:sqref>
        </x14:dataValidation>
        <x14:dataValidation type="list" allowBlank="1" showInputMessage="1" showErrorMessage="1" xr:uid="{7B0B38A0-D2FD-464C-A5F6-221325719302}">
          <x14:formula1>
            <xm:f>'NASP-CTL ListData'!$N:$N</xm:f>
          </x14:formula1>
          <xm:sqref>D40:G42</xm:sqref>
        </x14:dataValidation>
        <x14:dataValidation type="list" allowBlank="1" showInputMessage="1" showErrorMessage="1" xr:uid="{13052DAE-DEE4-4807-8CB9-86C4CE52197A}">
          <x14:formula1>
            <xm:f>'NASP-CTL ListData'!$O:$O</xm:f>
          </x14:formula1>
          <xm:sqref>D44:G47</xm:sqref>
        </x14:dataValidation>
        <x14:dataValidation type="list" allowBlank="1" showInputMessage="1" showErrorMessage="1" xr:uid="{2E0EF4F1-F3AB-4298-AF4E-D6CCA7FAF88C}">
          <x14:formula1>
            <xm:f>'NASP-CTL ListData'!$P:$P</xm:f>
          </x14:formula1>
          <xm:sqref>B54:G57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ECC774-2DC4-47D4-8138-3FB83304BF90}">
  <dimension ref="A1:P457"/>
  <sheetViews>
    <sheetView topLeftCell="M1" workbookViewId="0">
      <selection activeCell="N2" sqref="N2"/>
    </sheetView>
  </sheetViews>
  <sheetFormatPr defaultRowHeight="15"/>
  <cols>
    <col min="1" max="4" width="68.85546875" bestFit="1" customWidth="1"/>
    <col min="5" max="5" width="68.85546875" customWidth="1"/>
    <col min="6" max="8" width="68.85546875" bestFit="1" customWidth="1"/>
    <col min="9" max="11" width="77.7109375" bestFit="1" customWidth="1"/>
    <col min="12" max="15" width="68.85546875" bestFit="1" customWidth="1"/>
  </cols>
  <sheetData>
    <row r="1" spans="1:16">
      <c r="A1" t="s">
        <v>768</v>
      </c>
      <c r="B1" t="s">
        <v>768</v>
      </c>
      <c r="C1" t="s">
        <v>768</v>
      </c>
      <c r="D1" t="s">
        <v>768</v>
      </c>
      <c r="E1" t="s">
        <v>768</v>
      </c>
      <c r="F1" t="s">
        <v>768</v>
      </c>
      <c r="G1" t="s">
        <v>768</v>
      </c>
      <c r="H1" t="s">
        <v>768</v>
      </c>
      <c r="I1" t="s">
        <v>768</v>
      </c>
      <c r="J1" t="s">
        <v>768</v>
      </c>
      <c r="K1" t="s">
        <v>768</v>
      </c>
      <c r="L1" t="s">
        <v>768</v>
      </c>
      <c r="M1" t="s">
        <v>768</v>
      </c>
      <c r="N1" t="s">
        <v>768</v>
      </c>
      <c r="O1" t="s">
        <v>768</v>
      </c>
      <c r="P1" t="s">
        <v>768</v>
      </c>
    </row>
    <row r="2" spans="1:16">
      <c r="A2" t="str" cm="1">
        <f t="array" ref="A2:A14">_xlfn.SORTBY(_xlfn.CHOOSECOLS(_xlfn._xlws.FILTER(List_Data,(Req_Area="1NL")*(ISNUMBER(SEARCH("NASP-CTL",Program)))+(Req_Area="Note")),1),MATCH(_xlfn.CHOOSECOLS(_xlfn._xlws.FILTER(List_Data,(Req_Area="1NL")*(ISNUMBER(SEARCH("NASP-CTL",Program)))+(Req_Area="Note")),1),Course_Name,0))</f>
        <v>NASP 1410 UmóⁿHoⁿ  LANGUAGE I (4)</v>
      </c>
      <c r="B2" t="str" cm="1">
        <f t="array" ref="B2:B18">_xlfn.SORTBY(_xlfn.CHOOSECOLS(_xlfn._xlws.FILTER(List_Data,(Req_Area="1NH")*(ISNUMBER(SEARCH("NASP-CTL",Program)))+(Req_Area="Note")),1),MATCH(_xlfn.CHOOSECOLS(_xlfn._xlws.FILTER(List_Data,(Req_Area="1NH")*(ISNUMBER(SEARCH("NASP-CTL",Program)))+(Req_Area="Note")),1),Course_Name,0))</f>
        <v>NASP 1020 CULTURES &amp; PEOPLES OF NATIVE AMERICA (3)</v>
      </c>
      <c r="C2" t="str" cm="1">
        <f t="array" ref="C2:C8">_xlfn.SORTBY(_xlfn.CHOOSECOLS(_xlfn._xlws.FILTER(List_Data,(Req_Area="2W1")*(ISNUMBER(SEARCH("NASP-CTL",Program)))+(Req_Area="Note")),1),MATCH(_xlfn.CHOOSECOLS(_xlfn._xlws.FILTER(List_Data,(Req_Area="2W1")*(ISNUMBER(SEARCH("NASP-CTL",Program)))+(Req_Area="Note")),1),Course_Name,0))</f>
        <v>ENGL 1010 ENGLISH COMPOSITION I (3)</v>
      </c>
      <c r="D2" t="str" cm="1">
        <f t="array" ref="D2:D10">_xlfn.SORTBY(_xlfn.CHOOSECOLS(_xlfn._xlws.FILTER(List_Data,(Req_Area="2W2")*(ISNUMBER(SEARCH("NASP-CTL",Program)))+(Req_Area="Note")),1),MATCH(_xlfn.CHOOSECOLS(_xlfn._xlws.FILTER(List_Data,(Req_Area="2W2")*(ISNUMBER(SEARCH("NASP-CTL",Program)))+(Req_Area="Note")),1),Course_Name,0))</f>
        <v>BSAD 2050 BUSINESS COMMUNICATION (3)</v>
      </c>
      <c r="E2" t="str" cm="1">
        <f t="array" ref="E2:E11">_xlfn.SORTBY(_xlfn.CHOOSECOLS(_xlfn._xlws.FILTER(List_Data,(Req_Area="2O")*(ISNUMBER(SEARCH("NASP-CTL",Program)))+(Req_Area="Note")),1),MATCH(_xlfn.CHOOSECOLS(_xlfn._xlws.FILTER(List_Data,(Req_Area="2O")*(ISNUMBER(SEARCH("NASP-CTL",Program)))+(Req_Area="Note")),1),Course_Name,0))</f>
        <v>BSAD 2050 BUSINESS COMMUNICATION (3)</v>
      </c>
      <c r="F2" t="str" cm="1">
        <f t="array" ref="F2:F54">_xlfn.SORTBY(_xlfn.CHOOSECOLS(_xlfn._xlws.FILTER(List_Data,(Req_Area="3A")*(ISNUMBER(SEARCH("NASP-CTL",Program)))+(Req_Area="Note")),1),MATCH(_xlfn.CHOOSECOLS(_xlfn._xlws.FILTER(List_Data,(Req_Area="3A")*(ISNUMBER(SEARCH("NASP-CTL",Program)))+(Req_Area="Note")),1),Course_Name,0))</f>
        <v>ARTS 1010 INTRODUCTION TO THE VISUAL ARTS (3)</v>
      </c>
      <c r="G2" t="str" cm="1">
        <f t="array" ref="G2:G14">_xlfn.SORTBY(_xlfn.CHOOSECOLS(_xlfn._xlws.FILTER(List_Data,(Req_Area="3Q")*(ISNUMBER(SEARCH("NASP-CTL",Program)))+(Req_Area="Note")),1),MATCH(_xlfn.CHOOSECOLS(_xlfn._xlws.FILTER(List_Data,(Req_Area="3Q")*(ISNUMBER(SEARCH("NASP-CTL",Program)))+(Req_Area="Note")),1),Course_Name,0))</f>
        <v>ACCT 1200 PRINCIPLES OF ACCOUNTING I (3)</v>
      </c>
      <c r="H2" t="str" cm="1">
        <f t="array" ref="H2:H20">_xlfn.SORTBY(_xlfn.CHOOSECOLS(_xlfn._xlws.FILTER(List_Data,(Req_Area="3L")*(ISNUMBER(SEARCH("NASP-CTL",Program)))+(Req_Area="Note")),1),MATCH(_xlfn.CHOOSECOLS(_xlfn._xlws.FILTER(List_Data,(Req_Area="3L")*(ISNUMBER(SEARCH("NASP-CTL",Program)))+(Req_Area="Note")),1),Course_Name,0))</f>
        <v>AGRI 1010 DIVERSITY OF FOOD PRODUCTION SYSTEMS/ AGRI 1014 DIVERSITY OF FOOD SYSTEMS LAB (4)</v>
      </c>
      <c r="I2" t="str" cm="1">
        <f t="array" ref="I2:I19">_xlfn.SORTBY(_xlfn.CHOOSECOLS(_xlfn._xlws.FILTER(List_Data,(Req_Area="4T")*(ISNUMBER(SEARCH("NASP-CTL",Program)))+(Req_Area="Note")),1),MATCH(_xlfn.CHOOSECOLS(_xlfn._xlws.FILTER(List_Data,(Req_Area="4T")*(ISNUMBER(SEARCH("NASP-CTL",Program)))+(Req_Area="Note")),1),Course_Name,0))</f>
        <v>INFO 1010 INTRODUCTION TO COMPUTERS (3)</v>
      </c>
      <c r="J2" t="str" cm="1">
        <f t="array" ref="J2:J45">_xlfn.SORTBY(_xlfn.CHOOSECOLS(_xlfn._xlws.FILTER(List_Data,(Req_Area="4G")*(ISNUMBER(SEARCH("NASP-CTL",Program)))+(Req_Area="Note")),1),MATCH(_xlfn.CHOOSECOLS(_xlfn._xlws.FILTER(List_Data,(Req_Area="4G")*(ISNUMBER(SEARCH("NASP-CTL",Program)))+(Req_Area="Note")),1),Course_Name,0))</f>
        <v>BIOS 1200/1204 CONCEPTS OF ECOLOGY (4)</v>
      </c>
      <c r="K2" t="str" cm="1">
        <f t="array" ref="K2:K7">_xlfn.SORTBY(_xlfn.CHOOSECOLS(_xlfn._xlws.FILTER(List_Data,(Req_Area="5C1")*(ISNUMBER(SEARCH("NASP-CTL",Program)))+(Req_Area="Note")),1),MATCH(_xlfn.CHOOSECOLS(_xlfn._xlws.FILTER(List_Data,(Req_Area="5C1")*(ISNUMBER(SEARCH("NASP-CTL",Program)))+(Req_Area="Note")),1),Course_Name,0))</f>
        <v>EDUC 1010 STUDENT SUCCESS STRATEGIES (2)</v>
      </c>
      <c r="L2" t="str" cm="1">
        <f t="array" ref="L2:L7">_xlfn.SORTBY(_xlfn.CHOOSECOLS(_xlfn._xlws.FILTER(List_Data,(Req_Area="5C2")*(ISNUMBER(SEARCH("NASP-CTL",Program)))+(Req_Area="Note")),1),MATCH(_xlfn.CHOOSECOLS(_xlfn._xlws.FILTER(List_Data,(Req_Area="5C2")*(ISNUMBER(SEARCH("NASP-CTL",Program)))+(Req_Area="Note")),1),Course_Name,0))</f>
        <v>EDUC 1020 CAREER SURVIVAL (1)</v>
      </c>
      <c r="M2" t="str" cm="1">
        <f t="array" ref="M2:M28">_xlfn.SORTBY(_xlfn.CHOOSECOLS(_xlfn._xlws.FILTER(List_Data,(Req_Area="5H")*(ISNUMBER(SEARCH("NASP-CTL",Program)))+(Req_Area="Note")),1),MATCH(_xlfn.CHOOSECOLS(_xlfn._xlws.FILTER(List_Data,(Req_Area="5H")*(ISNUMBER(SEARCH("NASP-CTL",Program)))+(Req_Area="Note")),1),Course_Name,0))</f>
        <v>AGRI 1048 GARDENING (1)</v>
      </c>
      <c r="N2" t="str" cm="1">
        <f t="array" ref="N2:N9">_xlfn.SORTBY(_xlfn.CHOOSECOLS(_xlfn._xlws.FILTER(List_Data,(Req_Area="CO")*(ISNUMBER(SEARCH("NASP-CTL",Program)))+(Req_Area="Note")),1),MATCH(_xlfn.CHOOSECOLS(_xlfn._xlws.FILTER(List_Data,(Req_Area="CO")*(ISNUMBER(SEARCH("NASP-CTL",Program)))+(Req_Area="Note")),1),Course_Name,0))</f>
        <v>BSAD 1050 INTRODUCTION TO BUSINESS (3)</v>
      </c>
      <c r="O2" t="str" cm="1">
        <f t="array" ref="O2:O27">_xlfn.SORTBY(_xlfn.CHOOSECOLS(_xlfn._xlws.FILTER(List_Data,(Req_Area="CH1")*(ISNUMBER(SEARCH("NASP-CTL",Program)))+(Req_Area="Note")),1),MATCH(_xlfn.CHOOSECOLS(_xlfn._xlws.FILTER(List_Data,(Req_Area="CH1")*(ISNUMBER(SEARCH("NASP-CTL",Program)))+(Req_Area="Note")),1),Course_Name,0))</f>
        <v>ACCT 1200 PRINCIPLES OF ACCOUNTING I (3)</v>
      </c>
      <c r="P2" t="str" cm="1">
        <f t="array" ref="P2:P457">_xlfn.SORTBY(_xlfn.CHOOSECOLS(_xlfn._xlws.FILTER(List_Data,(Req_Area="EL")*(ISNUMBER(SEARCH("NASP-CTL",Program)))+(Req_Area="Note")),1),MATCH(_xlfn.CHOOSECOLS(_xlfn._xlws.FILTER(List_Data,(Req_Area="EL")*(ISNUMBER(SEARCH("NASP-CTL",Program)))+(Req_Area="Note")),1),Course_Name,0))</f>
        <v>ACCT 1200 PRINCIPLES OF ACCOUNTING I (3)</v>
      </c>
    </row>
    <row r="3" spans="1:16">
      <c r="A3" t="str">
        <v>NASP 1420 UmóⁿHoⁿ LANGUAGE II (4)</v>
      </c>
      <c r="B3" t="str">
        <v>NASP 1030 NATIVE AMERICAN HISTORY TO 1890 (3)</v>
      </c>
      <c r="C3" t="str">
        <v>ENGL 1020 ENGLISH COMPOSITION II (3)</v>
      </c>
      <c r="D3" t="str">
        <v>ENGL 1020 ENGLISH COMPOSITION II (3)</v>
      </c>
      <c r="E3" t="str">
        <v>NASP 2440 OMAHA LANGUAGE IV (3)</v>
      </c>
      <c r="F3" t="str">
        <v>ARTS 1050 INTRODUCTION TO ART HISTORY &amp; CRITICISM I (3)</v>
      </c>
      <c r="G3" t="str">
        <v>ACCT 1210 PRINCIPLES OF ACCOUNTING II (3)</v>
      </c>
      <c r="H3" t="str">
        <v>AGRI 1150 AQUACULTURE SCIENCE/ AQUACULTURE SCIENCE LAB (4)</v>
      </c>
      <c r="I3" t="str">
        <v>INFO 1011 INTRODUCTION TO WORD PROCESSING (1)</v>
      </c>
      <c r="J3" t="str">
        <v>BIOS 1210/1214 INTRODUCTION TO GEOLOGY (4)</v>
      </c>
      <c r="K3" t="str">
        <v>Course not listed. Detail in comments (1 cr.)</v>
      </c>
      <c r="L3" t="str">
        <v>Course not listed. Detail in comments (1 cr.)</v>
      </c>
      <c r="M3" t="str">
        <v>AGRI 1050 FOOD PERSERVATION (1)</v>
      </c>
      <c r="N3" t="str">
        <v>NASP 1010 INTRODUCTION TO NATIVE AMERICAN STUDIES (3)</v>
      </c>
      <c r="O3" t="str">
        <v>BSAD 2050 BUSINESS COMMUNICATION (3)</v>
      </c>
      <c r="P3" t="str">
        <v>ACCT 1210 PRINCIPLES OF ACCOUNTING II (3)</v>
      </c>
    </row>
    <row r="4" spans="1:16">
      <c r="A4" t="str">
        <v>NASP 1510 DAKOTA LANGUAGE I (4)</v>
      </c>
      <c r="B4" t="str">
        <v>NASP 1040 NATIVE AMERICAN HISTORY SINCE 1890 (3)</v>
      </c>
      <c r="C4" t="str">
        <v>Course not listed. Detail in comments (1 cr.)</v>
      </c>
      <c r="D4" t="str">
        <v>ENGL 1040 CREATIVE WRITING (3)</v>
      </c>
      <c r="E4" t="str">
        <v>NASP 2530 DAKOTA LANGUAGE III (3)</v>
      </c>
      <c r="F4" t="str">
        <v>ARTS 1060 INTRO TO ART HISTORY AND CRITICISM II (3)</v>
      </c>
      <c r="G4" t="str">
        <v>ENTR 2030 ENTREPRENEURSHIP ACCOUNTING (3)</v>
      </c>
      <c r="H4" t="str">
        <v>BIOS 1010/1014 GENERAL BIOLOGY (4)</v>
      </c>
      <c r="I4" t="str">
        <v>INFO 1012 INTRODUCTION TO SPREADSHEETS (1)</v>
      </c>
      <c r="J4" t="str">
        <v>BIOS 2030 INTRODUCTION TO ENVIRONMENTAL ISSUES (3)</v>
      </c>
      <c r="K4" t="str">
        <v>Course not listed. Detail in comments (2 cr.)</v>
      </c>
      <c r="L4" t="str">
        <v>Course not listed. Detail in comments (2 cr.)</v>
      </c>
      <c r="M4" t="str">
        <v>AGRI 2340 NATIVE AMERICAN TRADITIONAL FOODS (3)</v>
      </c>
      <c r="N4" t="str">
        <v>NASP 2010 INTRODUCTION TO TRIBAL NATION BUILDING (3)</v>
      </c>
      <c r="O4" t="str">
        <v>BSAD 2540 PRINCIPLES OF MANAGEMENT (3)</v>
      </c>
      <c r="P4" t="str">
        <v>ACCT 2900 SPECIAL TOPICS (1)</v>
      </c>
    </row>
    <row r="5" spans="1:16">
      <c r="A5" t="str">
        <v>NASP 1520 DAKOTA LANGUAGE II (4)</v>
      </c>
      <c r="B5" t="str">
        <v>NASP 1080 NATIVE AMERICAN EDUCATION (3)</v>
      </c>
      <c r="C5" t="str">
        <v>Course not listed. Detail in comments (2 cr.)</v>
      </c>
      <c r="D5" t="str">
        <v>ENGL 1050 JOURNALISTIC WRITING (3)</v>
      </c>
      <c r="E5" t="str">
        <v>NASP 2540 DAKOTA LANGUAGE IV (3)</v>
      </c>
      <c r="F5" t="str">
        <v>ARTS 1100 BASIC DESIGN (3)</v>
      </c>
      <c r="G5" t="str">
        <v>MATH 1110 INTERMEDIATE ALGEBRA (4)</v>
      </c>
      <c r="H5" t="str">
        <v>BIOS 1110/1114 GENERAL BOTANY (4)</v>
      </c>
      <c r="I5" t="str">
        <v>INFO 1013 INTRODUCTION TO PRESENTATION SOFTWARE (1)</v>
      </c>
      <c r="J5" t="str">
        <v>BSAD 2310 ETHICS (3)</v>
      </c>
      <c r="K5" t="str">
        <v>Course not listed. Detail in comments (3 cr.)</v>
      </c>
      <c r="L5" t="str">
        <v>Course not listed. Detail in comments (3 cr.)</v>
      </c>
      <c r="M5" t="str">
        <v>ECED 1260 EARLY CHILDHOOD HEALTH, SAFETY &amp; NUTRITION (3)</v>
      </c>
      <c r="N5" t="str">
        <v>Course not listed. Detail in comments (1 cr.)</v>
      </c>
      <c r="O5" t="str">
        <v>BSAD 2900 SPECIAL TOPICS (1)</v>
      </c>
      <c r="P5" t="str">
        <v>ACCT 2900 SPECIAL TOPICS (2)</v>
      </c>
    </row>
    <row r="6" spans="1:16">
      <c r="A6" t="str">
        <v>NASP 2430 OMAHA LANGUAGE III (3)</v>
      </c>
      <c r="B6" t="str">
        <v>NASP 2110 NATIVE AMERICAN LITERATURE (3)</v>
      </c>
      <c r="C6" t="str">
        <v>Course not listed. Detail in comments (3 cr.)</v>
      </c>
      <c r="D6" t="str">
        <v>Course not listed. Detail in comments (1 cr.)</v>
      </c>
      <c r="E6" t="str">
        <v>SPCH 1110 PUBLIC SPEAKING (3)</v>
      </c>
      <c r="F6" t="str">
        <v>ARTS 1200 DRAWING (3)</v>
      </c>
      <c r="G6" t="str">
        <v>MATH 1150 COLLEGE ALGEBRA (3)</v>
      </c>
      <c r="H6" t="str">
        <v>BIOS 1200/1204 CONCEPTS OF ECOLOGY (4)</v>
      </c>
      <c r="I6" t="str">
        <v>INFO 1200 INTRODUCTION TO PRODUCTIVITY SOFTWARE (3)</v>
      </c>
      <c r="J6" t="str">
        <v>BSAD 2520 PRINCIPLES OF MARKETING (3)</v>
      </c>
      <c r="K6" t="str">
        <v>Course not listed. Detail in comments (4 cr.)</v>
      </c>
      <c r="L6" t="str">
        <v>Course not listed. Detail in comments (4 cr.)</v>
      </c>
      <c r="M6" t="str">
        <v>ENGL 1040 CREATIVE WRITING (3)</v>
      </c>
      <c r="N6" t="str">
        <v>Course not listed. Detail in comments (2 cr.)</v>
      </c>
      <c r="O6" t="str">
        <v>BSAD 2900 SPECIAL TOPICS (2)</v>
      </c>
      <c r="P6" t="str">
        <v>ACCT 2900 SPECIAL TOPICS (3)</v>
      </c>
    </row>
    <row r="7" spans="1:16">
      <c r="A7" t="str">
        <v>NASP 2440 OMAHA LANGUAGE IV (3)</v>
      </c>
      <c r="B7" t="str">
        <v>NASP 2120 NATIVE AMERICAN COMMUNITY-BASED RESEARCH (3)</v>
      </c>
      <c r="C7" t="str">
        <v>Course not listed. Detail in comments (4 cr.)</v>
      </c>
      <c r="D7" t="str">
        <v>Course not listed. Detail in comments (2 cr.)</v>
      </c>
      <c r="E7" t="str">
        <v>Course not listed. Detail in comments (1 cr.)</v>
      </c>
      <c r="F7" t="str">
        <v>ARTS 1300 PAINTING (3)</v>
      </c>
      <c r="G7" t="str">
        <v>MATH 1600 ANALYTIC GEOMETRY AND CALCULUS I (5)</v>
      </c>
      <c r="H7" t="str">
        <v>BIOS 1210/1214 INTRODUCTION TO GEOLOGY (4)</v>
      </c>
      <c r="I7" t="str">
        <v>INFO 1600 PRODUCTIVITY SOFTWARE II (3)</v>
      </c>
      <c r="J7" t="str">
        <v>CHEM 1050/1054 APPLIED ENVRIONMENTAL CHEMISTRY &amp; CONSERVATION BIOLOGY (4)</v>
      </c>
      <c r="K7" t="str">
        <v>Exempt from requirement after speaking with Registrar. Detail in comments.</v>
      </c>
      <c r="L7" t="str">
        <v>Exempt from requirement after speaking with Registrar. Detail in comments.</v>
      </c>
      <c r="M7" t="str">
        <v>HLTH 1010 INTRODUCTION TO HEALTHCARE (1)</v>
      </c>
      <c r="N7" t="str">
        <v>Course not listed. Detail in comments (3 cr.)</v>
      </c>
      <c r="O7" t="str">
        <v>BSAD 2900 SPECIAL TOPICS (3)</v>
      </c>
      <c r="P7" t="str">
        <v>ACCT 2990 INTERNSHIP (1)</v>
      </c>
    </row>
    <row r="8" spans="1:16">
      <c r="A8" t="str">
        <v>NASP 2530 DAKOTA LANGUAGE III (3)</v>
      </c>
      <c r="B8" t="str">
        <v>NASP 2200 SANTEE DAKOTA TRIBAL HISTORY (3)</v>
      </c>
      <c r="C8" t="str">
        <v>Exempt from requirement after speaking with Registrar. Detail in comments.</v>
      </c>
      <c r="D8" t="str">
        <v>Course not listed. Detail in comments (3 cr.)</v>
      </c>
      <c r="E8" t="str">
        <v>Course not listed. Detail in comments (2 cr.)</v>
      </c>
      <c r="F8" t="str">
        <v>ARTS 1400 SCULPTURE (3)</v>
      </c>
      <c r="G8" t="str">
        <v>MATH 2170 APPLIED STATISTICS (3)</v>
      </c>
      <c r="H8" t="str">
        <v>BIOS 2250/2254 HUMAN ANATOMY AND PHYSIOLOGY I (4)</v>
      </c>
      <c r="I8" t="str">
        <v>INFO 2100 PROJECT MANAGEMENT (3)</v>
      </c>
      <c r="J8" t="str">
        <v>CRIM 1010 INTRODUCTION TO CRIMINAL JUSTICE (3)</v>
      </c>
      <c r="M8" t="str">
        <v>HLTH 1020 FIRST AID/CPR (1)</v>
      </c>
      <c r="N8" t="str">
        <v>Course not listed. Detail in comments (4 cr.)</v>
      </c>
      <c r="O8" t="str">
        <v>BSAD 2990 INTERNSHIP (1)</v>
      </c>
      <c r="P8" t="str">
        <v>ACCT 2990 INTERNSHIP (2)</v>
      </c>
    </row>
    <row r="9" spans="1:16">
      <c r="A9" t="str">
        <v>NASP 2540 DAKOTA LANGUAGE IV (3)</v>
      </c>
      <c r="B9" t="str">
        <v>NASP 2210 OMAHA TRIBAL HISTORY (3)</v>
      </c>
      <c r="D9" t="str">
        <v>Course not listed. Detail in comments (4 cr.)</v>
      </c>
      <c r="E9" t="str">
        <v>Course not listed. Detail in comments (3 cr.)</v>
      </c>
      <c r="F9" t="str">
        <v>BSAD 2310 ETHICS (3)</v>
      </c>
      <c r="G9" t="str">
        <v>SOCI 2880 STATISTICS FOR SOCIAL SCIENCES (3)</v>
      </c>
      <c r="H9" t="str">
        <v>BIOS 2260/2264 HUMAN ANATOMY AND PHYSIOLOGY II (4)</v>
      </c>
      <c r="I9" t="str">
        <v>INFO 2150 NETWORKING (3)</v>
      </c>
      <c r="J9" t="str">
        <v>CRIM 1020 INTRODUCTION TO CORRECTIONS (3)</v>
      </c>
      <c r="M9" t="str">
        <v>HLTH 1040 PHYSICAL ACTIVITY (1)</v>
      </c>
      <c r="N9" t="str">
        <v>Exempt from requirement after speaking with Registrar. Detail in comments.</v>
      </c>
      <c r="O9" t="str">
        <v>BSAD 2990 INTERNSHIP (2)</v>
      </c>
      <c r="P9" t="str">
        <v>ACCT 2990 INTERNSHIP (3)</v>
      </c>
    </row>
    <row r="10" spans="1:16">
      <c r="A10" t="str">
        <v>Course not listed. Detail in comments (1 cr.)</v>
      </c>
      <c r="B10" t="str">
        <v>NASP 2220 PONCA TRIBAL HISTORY (3)</v>
      </c>
      <c r="D10" t="str">
        <v>Exempt from requirement after speaking with Registrar. Detail in comments.</v>
      </c>
      <c r="E10" t="str">
        <v>Course not listed. Detail in comments (4 cr.)</v>
      </c>
      <c r="F10" t="str">
        <v>ECED 1050 EXPRESSIVE ARTS (3)</v>
      </c>
      <c r="G10" t="str">
        <v>Course not listed. Detail in comments (1 cr.)</v>
      </c>
      <c r="H10" t="str">
        <v>BIOS 2460/2464 MICROBIOLOGY (4)</v>
      </c>
      <c r="I10" t="str">
        <v>INFO 2200 DATABASE MANAGEMENT SOFTWARE (3)</v>
      </c>
      <c r="J10" t="str">
        <v>ECED 1160 EARLY LANGUAGE LITERACY (3)</v>
      </c>
      <c r="M10" t="str">
        <v>HLTH 1041 SOCIAL ACTIVITY (1)</v>
      </c>
      <c r="O10" t="str">
        <v>BSAD 2990 INTERNSHIP (3)</v>
      </c>
      <c r="P10" t="str">
        <v>ACCT 2990 INTERNSHIP (4)</v>
      </c>
    </row>
    <row r="11" spans="1:16">
      <c r="A11" t="str">
        <v>Course not listed. Detail in comments (2 cr.)</v>
      </c>
      <c r="B11" t="str">
        <v>NASP 2230 DAKOTA CULTURE AND TRADITION (3)</v>
      </c>
      <c r="E11" t="str">
        <v>Exempt from requirement after speaking with Registrar. Detail in comments.</v>
      </c>
      <c r="F11" t="str">
        <v>ECED 1160 EARLY LANGUAGE LITERACY (3)</v>
      </c>
      <c r="G11" t="str">
        <v>Course not listed. Detail in comments (2 cr.)</v>
      </c>
      <c r="H11" t="str">
        <v>CHEM 1050/1054 APPLIED ENVRIONMENTAL CHEMISTRY &amp; CONSERVATION BIOLOGY (4)</v>
      </c>
      <c r="I11" t="str">
        <v>INFO 2300 TROUBLESHOOTING AND MAINTENANCE (3)</v>
      </c>
      <c r="J11" t="str">
        <v>ECED 2050 CHILDREN WITH EXCEPTIONALITIES (3)</v>
      </c>
      <c r="M11" t="str">
        <v>HLTH 1042 TRADITIONAL NATIVE AMERICAN GAMES (1)</v>
      </c>
      <c r="O11" t="str">
        <v>BSAD 2990 INTERNSHIP (4)</v>
      </c>
      <c r="P11" t="str">
        <v>AGRI 1048 GARDENING (1)</v>
      </c>
    </row>
    <row r="12" spans="1:16">
      <c r="A12" t="str">
        <v>Course not listed. Detail in comments (3 cr.)</v>
      </c>
      <c r="B12" t="str">
        <v>NASP 2240 OMAHA CULTURE AND TRADITION (3)</v>
      </c>
      <c r="F12" t="str">
        <v>ENGL 1040 CREATIVE WRITING (3)</v>
      </c>
      <c r="G12" t="str">
        <v>Course not listed. Detail in comments (3 cr.)</v>
      </c>
      <c r="H12" t="str">
        <v>CHEM 1090/1094 GENERAL CHEMISTRY I (4)</v>
      </c>
      <c r="I12" t="str">
        <v>INFO 2400 WEB DESIGN (3)</v>
      </c>
      <c r="J12" t="str">
        <v>ECED 2070 FAMILY AND COMMUNITY RELATIONSHIPS (3)</v>
      </c>
      <c r="M12" t="str">
        <v>HLTH 1043 BEADING (1)</v>
      </c>
      <c r="O12" t="str">
        <v>NASP 2300 TRIBAL GOVERNMENT AND POLITICS (3)</v>
      </c>
      <c r="P12" t="str">
        <v>AGRI 1050 FOOD PERSERVATION (1)</v>
      </c>
    </row>
    <row r="13" spans="1:16">
      <c r="A13" t="str">
        <v>Course not listed. Detail in comments (4 cr.)</v>
      </c>
      <c r="B13" t="str">
        <v>NASP 2300 TRIBAL GOVERNMENT AND POLITICS (3)</v>
      </c>
      <c r="F13" t="str">
        <v>ENGL 1050 JOURNALISTIC WRITING (3)</v>
      </c>
      <c r="G13" t="str">
        <v>Course not listed. Detail in comments (4 cr.)</v>
      </c>
      <c r="H13" t="str">
        <v>CHEM 1100/1104 GENERAL CHEMISTRY II (4)</v>
      </c>
      <c r="I13" t="str">
        <v>INFO 2420 INTRODUCTION TO COMPUTER AGE GRAPHIC DESIGN (3)</v>
      </c>
      <c r="J13" t="str">
        <v>ECON 2110 PRINCIPLES OF MACROECONOMICS (3)</v>
      </c>
      <c r="M13" t="str">
        <v>HLTH 1044 NATIVE AMERICAN CLOTHING DESIGN AND CONSTRUCTION (1)</v>
      </c>
      <c r="O13" t="str">
        <v>NASP 2340 GRANT WRITING IN TRIBAL DEVELOPMENT (3)</v>
      </c>
      <c r="P13" t="str">
        <v>AGRI 2340 NATIVE AMERICAN TRADITIONAL FOODS (3)</v>
      </c>
    </row>
    <row r="14" spans="1:16">
      <c r="A14" t="str">
        <v>Exempt from requirement after speaking with Registrar. Detail in comments.</v>
      </c>
      <c r="B14" t="str">
        <v>Course not listed. Detail in comments (1 cr.)</v>
      </c>
      <c r="F14" t="str">
        <v>ENGL 1150 CRITICAL THINKING (3)</v>
      </c>
      <c r="G14" t="str">
        <v>Exempt from requirement after speaking with Registrar. Detail in comments.</v>
      </c>
      <c r="H14" t="str">
        <v>PHYS 1100/1104 PHYSICAL SCIENCE (4)</v>
      </c>
      <c r="I14" t="str">
        <v>INFO 2500 ADVANCED WEBSITE DESIGN (3)</v>
      </c>
      <c r="J14" t="str">
        <v>EDUC 2030 MULTICULTURAL EDUCATION (3)</v>
      </c>
      <c r="M14" t="str">
        <v>HLTH 1045 ARCHERY/HUNTING SAFETY (1)</v>
      </c>
      <c r="O14" t="str">
        <v>NASP 2350 GRANT WRITING IN TRIBAL DEVELOPMENT II (3)</v>
      </c>
      <c r="P14" t="str">
        <v>AGRI 2900 SPECIAL TOPICS (1)</v>
      </c>
    </row>
    <row r="15" spans="1:16">
      <c r="B15" t="str">
        <v>Course not listed. Detail in comments (2 cr.)</v>
      </c>
      <c r="F15" t="str">
        <v>ENGL 2100 INTRODUCTION TO LITERATURE (3)</v>
      </c>
      <c r="H15" t="str">
        <v>PHYS 1200/1204 APPLIED PHYSICS (4)</v>
      </c>
      <c r="I15" t="str">
        <v>Course not listed. Detail in comments (1 cr.)</v>
      </c>
      <c r="J15" t="str">
        <v>EDUC 2050 THE EXCEPTIONAL LEARNER IN THE CLASSROOM (3)</v>
      </c>
      <c r="M15" t="str">
        <v>HLTH 1046 AIHEC (1)</v>
      </c>
      <c r="O15" t="str">
        <v>NASP 2810 CONTEMPORARY NATIVE ISSUES (3)</v>
      </c>
      <c r="P15" t="str">
        <v>AGRI 2900 SPECIAL TOPICS (2)</v>
      </c>
    </row>
    <row r="16" spans="1:16">
      <c r="B16" t="str">
        <v>Course not listed. Detail in comments (3 cr.)</v>
      </c>
      <c r="F16" t="str">
        <v>ENGL 2170 AMERIAN LITERATURE SINCE 1865 (3)</v>
      </c>
      <c r="H16" t="str">
        <v>Course not listed. Detail in comments (1 cr.)</v>
      </c>
      <c r="I16" t="str">
        <v>Course not listed. Detail in comments (2 cr.)</v>
      </c>
      <c r="J16" t="str">
        <v>EDUC 2070 ADDITIONAL LANGUAGE ACQUISITION AND DEVELOPMENT (3)</v>
      </c>
      <c r="M16" t="str">
        <v>HLTH 1047 FATHERHOOD AND MOTHERHOOD IS SACRED (1)</v>
      </c>
      <c r="O16" t="str">
        <v>NASP 2900 SPECIAL TOPICS (1)</v>
      </c>
      <c r="P16" t="str">
        <v>AGRI 2900 SPECIAL TOPICS (3)</v>
      </c>
    </row>
    <row r="17" spans="2:16">
      <c r="B17" t="str">
        <v>Course not listed. Detail in comments (4 cr.)</v>
      </c>
      <c r="F17" t="str">
        <v>HIST 1110 WORLD HISTORY I (3)</v>
      </c>
      <c r="H17" t="str">
        <v>Course not listed. Detail in comments (2 cr.)</v>
      </c>
      <c r="I17" t="str">
        <v>Course not listed. Detail in comments (3 cr.)</v>
      </c>
      <c r="J17" t="str">
        <v>ENGL 1050 JOURNALISTIC WRITING (3)</v>
      </c>
      <c r="M17" t="str">
        <v>HLTH 1060 COMPREHENSIVE MEDICAL TERMINOLOGY (3)</v>
      </c>
      <c r="O17" t="str">
        <v>NASP 2900 SPECIAL TOPICS (2)</v>
      </c>
      <c r="P17" t="str">
        <v>AGRI 2990 INTERNSHIPS (1)</v>
      </c>
    </row>
    <row r="18" spans="2:16">
      <c r="B18" t="str">
        <v>Exempt from requirement after speaking with Registrar. Detail in comments.</v>
      </c>
      <c r="F18" t="str">
        <v>HIST 1111 WORLD HISTORY II (3)</v>
      </c>
      <c r="H18" t="str">
        <v>Course not listed. Detail in comments (3 cr.)</v>
      </c>
      <c r="I18" t="str">
        <v>Course not listed. Detail in comments (4 cr.)</v>
      </c>
      <c r="J18" t="str">
        <v>GEOG 1010 WORLD REGIONAL GEOGRAPHY (3)</v>
      </c>
      <c r="M18" t="str">
        <v>HLTH 2300 INTRODUCTION TO NUTRITION (3)</v>
      </c>
      <c r="O18" t="str">
        <v>NASP 2900 SPECIAL TOPICS (3)</v>
      </c>
      <c r="P18" t="str">
        <v>AGRI 2990 INTERNSHIPS (2)</v>
      </c>
    </row>
    <row r="19" spans="2:16">
      <c r="F19" t="str">
        <v>HIST 2010 AMERICAN HISTORY I (3)</v>
      </c>
      <c r="H19" t="str">
        <v>Course not listed. Detail in comments (4 cr.)</v>
      </c>
      <c r="I19" t="str">
        <v>Exempt from requirement after speaking with Registrar. Detail in comments.</v>
      </c>
      <c r="J19" t="str">
        <v>HIST 1110 WORLD HISTORY I (3)</v>
      </c>
      <c r="M19" t="str">
        <v>HLTH 2310 HEALTH EDUCATION AND WELLNESS (3)</v>
      </c>
      <c r="O19" t="str">
        <v>NASP 2990 INTERNSHIP (1)</v>
      </c>
      <c r="P19" t="str">
        <v>AGRI 2990 INTERNSHIPS (3)</v>
      </c>
    </row>
    <row r="20" spans="2:16">
      <c r="F20" t="str">
        <v>HIST 2020 AMERICAN HISTORY II (3)</v>
      </c>
      <c r="H20" t="str">
        <v>Exempt from requirement after speaking with Registrar. Detail in comments.</v>
      </c>
      <c r="J20" t="str">
        <v>HIST 1111 WORLD HISTORY II (3)</v>
      </c>
      <c r="M20" t="str">
        <v>NASP 1090 NATIVE AMERICAN ARTS (3)</v>
      </c>
      <c r="O20" t="str">
        <v>NASP 2990 INTERNSHIP (2)</v>
      </c>
      <c r="P20" t="str">
        <v>AGRI 2990 INTERNSHIPS (4)</v>
      </c>
    </row>
    <row r="21" spans="2:16">
      <c r="F21" t="str">
        <v>MUSC 1010 INTRODUCTION TO MUSIC (3)</v>
      </c>
      <c r="J21" t="str">
        <v>HIST 2010 AMERICAN HISTORY I (3)</v>
      </c>
      <c r="M21" t="str">
        <v>NASP 1140 NATIVE AMERICAN SPIRITUALITY (3)</v>
      </c>
      <c r="O21" t="str">
        <v>NASP 2990 INTERNSHIP (3)</v>
      </c>
      <c r="P21" t="str">
        <v>ARTS 1010 INTRODUCTION TO THE VISUAL ARTS (3)</v>
      </c>
    </row>
    <row r="22" spans="2:16">
      <c r="F22" t="str">
        <v>NASP 1050 NATIVE AMERICAN WORLD VIEWS (3)</v>
      </c>
      <c r="J22" t="str">
        <v>HIST 2020 AMERICAN HISTORY II (3)</v>
      </c>
      <c r="M22" t="str">
        <v>NURA 1110 NURSE AIDE (4)</v>
      </c>
      <c r="O22" t="str">
        <v>NASP 2990 INTERNSHIP (4)</v>
      </c>
      <c r="P22" t="str">
        <v>ARTS 1050 INTRODUCTION TO ART HISTORY &amp; CRITICISM I (3)</v>
      </c>
    </row>
    <row r="23" spans="2:16">
      <c r="F23" t="str">
        <v>NASP 1080 NATIVE AMERICAN EDUCATION (3)</v>
      </c>
      <c r="J23" t="str">
        <v>HMSV 2150 MULTICULTURAL COUNSELING (2)</v>
      </c>
      <c r="M23" t="str">
        <v>NURA 1190 MEDICATION AIDE (3)</v>
      </c>
      <c r="O23" t="str">
        <v>Course not listed. Detail in comments (1 cr.)</v>
      </c>
      <c r="P23" t="str">
        <v>ARTS 1060 INTRO TO ART HISTORY AND CRITICISM II (3)</v>
      </c>
    </row>
    <row r="24" spans="2:16">
      <c r="F24" t="str">
        <v>NASP 1090 NATIVE AMERICAN ARTS (3)</v>
      </c>
      <c r="J24" t="str">
        <v>IEVH 1010 INTRODUCTION TO NATURAL RESOURCES (3)</v>
      </c>
      <c r="M24" t="str">
        <v>Course not listed. Detail in comments (1 cr.)</v>
      </c>
      <c r="O24" t="str">
        <v>Course not listed. Detail in comments (2 cr.)</v>
      </c>
      <c r="P24" t="str">
        <v>ARTS 1100 BASIC DESIGN (3)</v>
      </c>
    </row>
    <row r="25" spans="2:16">
      <c r="F25" t="str">
        <v>NASP 1100 NATIVE AMERICAN MUSIC (3)</v>
      </c>
      <c r="J25" t="str">
        <v>IEVH 2020 ENVIRONMENTAL RESOURCE MANAGEMENT (3)</v>
      </c>
      <c r="M25" t="str">
        <v>Course not listed. Detail in comments (2 cr.)</v>
      </c>
      <c r="O25" t="str">
        <v>Course not listed. Detail in comments (3 cr.)</v>
      </c>
      <c r="P25" t="str">
        <v>ARTS 1200 DRAWING (1)</v>
      </c>
    </row>
    <row r="26" spans="2:16">
      <c r="F26" t="str">
        <v>NASP 1130 NATIVE AMERICAN MYTHOLOGY (3)</v>
      </c>
      <c r="J26" t="str">
        <v>NASP 1070 NATIVE AMERICAN ARCHIVAL RESEARCH (3)</v>
      </c>
      <c r="M26" t="str">
        <v>Course not listed. Detail in comments (3 cr.)</v>
      </c>
      <c r="O26" t="str">
        <v>Course not listed. Detail in comments (4 cr.)</v>
      </c>
      <c r="P26" t="str">
        <v>ARTS 1200 DRAWING (2)</v>
      </c>
    </row>
    <row r="27" spans="2:16">
      <c r="F27" t="str">
        <v>NASP 1140 NATIVE AMERICAN SPIRITUALITY (3)</v>
      </c>
      <c r="J27" t="str">
        <v>NASP 2120 NATIVE AMERICAN COMMUNITY-BASED RESEARCH (3)</v>
      </c>
      <c r="M27" t="str">
        <v>Course not listed. Detail in comments (4 cr.)</v>
      </c>
      <c r="O27" t="str">
        <v>Exempt from requirement after speaking with Registrar. Detail in comments.</v>
      </c>
      <c r="P27" t="str">
        <v>ARTS 1200 DRAWING (3)</v>
      </c>
    </row>
    <row r="28" spans="2:16">
      <c r="F28" t="str">
        <v>NASP 1410 UmóⁿHoⁿ  LANGUAGE I (4)</v>
      </c>
      <c r="J28" t="str">
        <v>NASP 2300 TRIBAL GOVERNMENT AND POLITICS (3)</v>
      </c>
      <c r="M28" t="str">
        <v>Exempt from requirement after speaking with Registrar. Detail in comments.</v>
      </c>
      <c r="P28" t="str">
        <v>ARTS 1300 PAINTING (1)</v>
      </c>
    </row>
    <row r="29" spans="2:16">
      <c r="F29" t="str">
        <v>NASP 1420 UmóⁿHoⁿ LANGUAGE II (4)</v>
      </c>
      <c r="J29" t="str">
        <v>NASP 2810 CONTEMPORARY NATIVE ISSUES (3)</v>
      </c>
      <c r="P29" t="str">
        <v>ARTS 1300 PAINTING (2)</v>
      </c>
    </row>
    <row r="30" spans="2:16">
      <c r="F30" t="str">
        <v>NASP 1510 DAKOTA LANGUAGE I (4)</v>
      </c>
      <c r="J30" t="str">
        <v>PHYS 1100/1104 PHYSICAL SCIENCE (4)</v>
      </c>
      <c r="P30" t="str">
        <v>ARTS 1300 PAINTING (3)</v>
      </c>
    </row>
    <row r="31" spans="2:16">
      <c r="F31" t="str">
        <v>NASP 1520 DAKOTA LANGUAGE II (4)</v>
      </c>
      <c r="J31" t="str">
        <v>PHYS 2000 UNDERSTANDING AND OBSERVING WEATHER (3)</v>
      </c>
      <c r="P31" t="str">
        <v>ARTS 1400 SCULPTURE (1)</v>
      </c>
    </row>
    <row r="32" spans="2:16">
      <c r="F32" t="str">
        <v>NASP 2110 NATIVE AMERICAN LITERATURE (3)</v>
      </c>
      <c r="J32" t="str">
        <v>POLS 1600 INTERNATIONAL RELATIONS (3)</v>
      </c>
      <c r="P32" t="str">
        <v>ARTS 1400 SCULPTURE (2)</v>
      </c>
    </row>
    <row r="33" spans="6:16">
      <c r="F33" t="str">
        <v>NASP 2300 TRIBAL GOVERNMENT AND POLITICS (3)</v>
      </c>
      <c r="J33" t="str">
        <v>SOCI 1010 INTRODUCTION TO SOCIOLOGY (3)</v>
      </c>
      <c r="P33" t="str">
        <v>ARTS 1400 SCULPTURE (3)</v>
      </c>
    </row>
    <row r="34" spans="6:16">
      <c r="F34" t="str">
        <v>NASP 2340 GRANT WRITING IN TRIBAL DEVELOPMENT (3)</v>
      </c>
      <c r="J34" t="str">
        <v>SOCI 1400 INTRODUCTION TO CULTURAL ANTHROPOLOGY (3)</v>
      </c>
      <c r="P34" t="str">
        <v>ARTS 2900 SPECIAL TOPICS (1)</v>
      </c>
    </row>
    <row r="35" spans="6:16">
      <c r="F35" t="str">
        <v>NASP 2350 GRANT WRITING IN TRIBAL DEVELOPMENT II (3)</v>
      </c>
      <c r="J35" t="str">
        <v>SOCI 2010 SOCIAL PROBLEMS (3)</v>
      </c>
      <c r="P35" t="str">
        <v>ARTS 2900 SPECIAL TOPICS (2)</v>
      </c>
    </row>
    <row r="36" spans="6:16">
      <c r="F36" t="str">
        <v>NASP 2430 OMAHA LANGUAGE III (3)</v>
      </c>
      <c r="J36" t="str">
        <v>SOCI 2150 EXPLORING UNITY &amp; DIVERISTY (3)</v>
      </c>
      <c r="P36" t="str">
        <v>ARTS 2900 SPECIAL TOPICS (3)</v>
      </c>
    </row>
    <row r="37" spans="6:16">
      <c r="F37" t="str">
        <v>NASP 2440 OMAHA LANGUAGE IV (3)</v>
      </c>
      <c r="J37" t="str">
        <v>SPAN 1010 ELEMTENTARY SPANISH I (5)</v>
      </c>
      <c r="P37" t="str">
        <v>ARTS 2990 INTERNSHIP (1)</v>
      </c>
    </row>
    <row r="38" spans="6:16">
      <c r="F38" t="str">
        <v>NASP 2530 DAKOTA LANGUAGE III (3)</v>
      </c>
      <c r="J38" t="str">
        <v>SPAN 1020 ELEMENTARY SPANISH II (5)</v>
      </c>
      <c r="P38" t="str">
        <v>ARTS 2990 INTERNSHIP (2)</v>
      </c>
    </row>
    <row r="39" spans="6:16">
      <c r="F39" t="str">
        <v>NASP 2540 DAKOTA LANGUAGE IV (3)</v>
      </c>
      <c r="J39" t="str">
        <v>SPAN 2010 INTERMEDIATE SPANISH I (3)</v>
      </c>
      <c r="P39" t="str">
        <v>ARTS 2990 INTERNSHIP (3)</v>
      </c>
    </row>
    <row r="40" spans="6:16">
      <c r="F40" t="str">
        <v>PSYC 1810 INTRODUCTION TO PSYCHOLOGY (3)</v>
      </c>
      <c r="J40" t="str">
        <v>SPAN 2020 INTERMEDIATE SPANISH II (3)</v>
      </c>
      <c r="P40" t="str">
        <v>ARTS 2990 INTERNSHIP (4)</v>
      </c>
    </row>
    <row r="41" spans="6:16">
      <c r="F41" t="str">
        <v>PSYC 2000 HUMAN SEXUALITY (3)</v>
      </c>
      <c r="J41" t="str">
        <v>Course not listed. Detail in comments (1 cr.)</v>
      </c>
      <c r="P41" t="str">
        <v>AUTO 1010 EXPLORATORY MECHANICS (3)</v>
      </c>
    </row>
    <row r="42" spans="6:16">
      <c r="F42" t="str">
        <v>PSYC 2030 DEVELOPMENTAL PSYCHOLOGY (3)</v>
      </c>
      <c r="J42" t="str">
        <v>Course not listed. Detail in comments (2 cr.)</v>
      </c>
      <c r="P42" t="str">
        <v>AUTO 1020 AUTOMOTIVE POWER TRAIN (3)</v>
      </c>
    </row>
    <row r="43" spans="6:16">
      <c r="F43" t="str">
        <v>PSYC 2500 ABNORMAL PSYCHOLOGY (3)</v>
      </c>
      <c r="J43" t="str">
        <v>Course not listed. Detail in comments (3 cr.)</v>
      </c>
      <c r="P43" t="str">
        <v>AUTO 2900 SPECIAL TOPICS (1)</v>
      </c>
    </row>
    <row r="44" spans="6:16">
      <c r="F44" t="str">
        <v>SOCI 1010 INTRODUCTION TO SOCIOLOGY (3)</v>
      </c>
      <c r="J44" t="str">
        <v>Course not listed. Detail in comments (4 cr.)</v>
      </c>
      <c r="P44" t="str">
        <v>AUTO 2900 SPECIAL TOPICS (2)</v>
      </c>
    </row>
    <row r="45" spans="6:16">
      <c r="F45" t="str">
        <v>SOCI 1400 INTRODUCTION TO CULTURAL ANTHROPOLOGY (3)</v>
      </c>
      <c r="J45" t="str">
        <v>Exempt from requirement after speaking with Registrar. Detail in comments.</v>
      </c>
      <c r="P45" t="str">
        <v>AUTO 2900 SPECIAL TOPICS (3)</v>
      </c>
    </row>
    <row r="46" spans="6:16">
      <c r="F46" t="str">
        <v>SPAN 1010 ELEMTENTARY SPANISH I (5)</v>
      </c>
      <c r="P46" t="str">
        <v>AUTO 2990 INTERNSHIP (1)</v>
      </c>
    </row>
    <row r="47" spans="6:16">
      <c r="F47" t="str">
        <v>SPAN 1020 ELEMENTARY SPANISH II (5)</v>
      </c>
      <c r="P47" t="str">
        <v>AUTO 2990 INTERNSHIP (2)</v>
      </c>
    </row>
    <row r="48" spans="6:16">
      <c r="F48" t="str">
        <v>SPAN 2010 INTERMEDIATE SPANISH I (3)</v>
      </c>
      <c r="P48" t="str">
        <v>AUTO 2990 INTERNSHIP (3)</v>
      </c>
    </row>
    <row r="49" spans="6:16">
      <c r="F49" t="str">
        <v>SPAN 2020 INTERMEDIATE SPANISH II (3)</v>
      </c>
      <c r="P49" t="str">
        <v>AUTO 2990 INTERNSHIP (4)</v>
      </c>
    </row>
    <row r="50" spans="6:16">
      <c r="F50" t="str">
        <v>Course not listed. Detail in comments (1 cr.)</v>
      </c>
      <c r="P50" t="str">
        <v>BIOS 1010/1014 GENERAL BIOLOGY (4)</v>
      </c>
    </row>
    <row r="51" spans="6:16">
      <c r="F51" t="str">
        <v>Course not listed. Detail in comments (2 cr.)</v>
      </c>
      <c r="P51" t="str">
        <v>BIOS 1110/1114 GENERAL BOTANY (4)</v>
      </c>
    </row>
    <row r="52" spans="6:16">
      <c r="F52" t="str">
        <v>Course not listed. Detail in comments (3 cr.)</v>
      </c>
      <c r="P52" t="str">
        <v>BIOS 1200/1204 CONCEPTS OF ECOLOGY (4)</v>
      </c>
    </row>
    <row r="53" spans="6:16">
      <c r="F53" t="str">
        <v>Course not listed. Detail in comments (4 cr.)</v>
      </c>
      <c r="P53" t="str">
        <v>BIOS 1210/1214 INTRODUCTION TO GEOLOGY (4)</v>
      </c>
    </row>
    <row r="54" spans="6:16">
      <c r="F54" t="str">
        <v>Exempt from requirement after speaking with Registrar. Detail in comments.</v>
      </c>
      <c r="P54" t="str">
        <v>BIOS 2030 INTRODUCTION TO ENVIRONMENTAL ISSUES (3)</v>
      </c>
    </row>
    <row r="55" spans="6:16">
      <c r="P55" t="str">
        <v>BIOS 2250/2254 HUMAN ANATOMY AND PHYSIOLOGY I (4)</v>
      </c>
    </row>
    <row r="56" spans="6:16">
      <c r="P56" t="str">
        <v>BIOS 2260/2264 HUMAN ANATOMY AND PHYSIOLOGY II (4)</v>
      </c>
    </row>
    <row r="57" spans="6:16">
      <c r="P57" t="str">
        <v>BIOS 2460/2464 MICROBIOLOGY (4)</v>
      </c>
    </row>
    <row r="58" spans="6:16">
      <c r="P58" t="str">
        <v>BIOS 2900 SPECIAL TOPICS (1)</v>
      </c>
    </row>
    <row r="59" spans="6:16">
      <c r="P59" t="str">
        <v>BIOS 2900 SPECIAL TOPICS (2)</v>
      </c>
    </row>
    <row r="60" spans="6:16">
      <c r="P60" t="str">
        <v>BIOS 2900 SPECIAL TOPICS (3)</v>
      </c>
    </row>
    <row r="61" spans="6:16">
      <c r="P61" t="str">
        <v>BIOS 2990 INTERNSHIP (1)</v>
      </c>
    </row>
    <row r="62" spans="6:16">
      <c r="P62" t="str">
        <v>BIOS 2990 INTERNSHIP (2)</v>
      </c>
    </row>
    <row r="63" spans="6:16">
      <c r="P63" t="str">
        <v>BIOS 2990 INTERNSHIP (3)</v>
      </c>
    </row>
    <row r="64" spans="6:16">
      <c r="P64" t="str">
        <v>BIOS 2990 INTERNSHIP (4)</v>
      </c>
    </row>
    <row r="65" spans="16:16">
      <c r="P65" t="str">
        <v>BSAD 1040 PERSONAL FINANCE (3)</v>
      </c>
    </row>
    <row r="66" spans="16:16">
      <c r="P66" t="str">
        <v>BSAD 2050 BUSINESS COMMUNICATION (3)</v>
      </c>
    </row>
    <row r="67" spans="16:16">
      <c r="P67" t="str">
        <v>BSAD 2310 ETHICS (3)</v>
      </c>
    </row>
    <row r="68" spans="16:16">
      <c r="P68" t="str">
        <v>BSAD 2520 PRINCIPLES OF MARKETING (3)</v>
      </c>
    </row>
    <row r="69" spans="16:16">
      <c r="P69" t="str">
        <v>BSAD 2540 PRINCIPLES OF MANAGEMENT (3)</v>
      </c>
    </row>
    <row r="70" spans="16:16">
      <c r="P70" t="str">
        <v>BSAD 2700 BUSINESS LAW I (3)</v>
      </c>
    </row>
    <row r="71" spans="16:16">
      <c r="P71" t="str">
        <v>BSAD 2710 BUSINESS LAW II (3)</v>
      </c>
    </row>
    <row r="72" spans="16:16">
      <c r="P72" t="str">
        <v>BSAD 2900 SPECIAL TOPICS (1)</v>
      </c>
    </row>
    <row r="73" spans="16:16">
      <c r="P73" t="str">
        <v>BSAD 2900 SPECIAL TOPICS (2)</v>
      </c>
    </row>
    <row r="74" spans="16:16">
      <c r="P74" t="str">
        <v>BSAD 2900 SPECIAL TOPICS (3)</v>
      </c>
    </row>
    <row r="75" spans="16:16">
      <c r="P75" t="str">
        <v>BSAD 2990 INTERNSHIP (1)</v>
      </c>
    </row>
    <row r="76" spans="16:16">
      <c r="P76" t="str">
        <v>BSAD 2990 INTERNSHIP (2)</v>
      </c>
    </row>
    <row r="77" spans="16:16">
      <c r="P77" t="str">
        <v>BSAD 2990 INTERNSHIP (3)</v>
      </c>
    </row>
    <row r="78" spans="16:16">
      <c r="P78" t="str">
        <v>BSAD 2990 INTERNSHIP (4)</v>
      </c>
    </row>
    <row r="79" spans="16:16">
      <c r="P79" t="str">
        <v>CHEM 1050/1054 APPLIED ENVRIONMENTAL CHEMISTRY &amp; CONSERVATION BIOLOGY (4)</v>
      </c>
    </row>
    <row r="80" spans="16:16">
      <c r="P80" t="str">
        <v>CHEM 1090/1094 GENERAL CHEMISTRY I (4)</v>
      </c>
    </row>
    <row r="81" spans="16:16">
      <c r="P81" t="str">
        <v>CHEM 1100/1104 GENERAL CHEMISTRY II (4)</v>
      </c>
    </row>
    <row r="82" spans="16:16">
      <c r="P82" t="str">
        <v>CHEM 2510 ORGANIC CHEMISTRY I / CHEM 2514 ORGANIC CHEMISTRY I LAB (4)</v>
      </c>
    </row>
    <row r="83" spans="16:16">
      <c r="P83" t="str">
        <v>CHEM 2900 SPECIAL TOPICS (1)</v>
      </c>
    </row>
    <row r="84" spans="16:16">
      <c r="P84" t="str">
        <v>CHEM 2900 SPECIAL TOPICS (2)</v>
      </c>
    </row>
    <row r="85" spans="16:16">
      <c r="P85" t="str">
        <v>CHEM 2900 SPECIAL TOPICS (3)</v>
      </c>
    </row>
    <row r="86" spans="16:16">
      <c r="P86" t="str">
        <v>CHEM 2990 INTERNSHIP (1)</v>
      </c>
    </row>
    <row r="87" spans="16:16">
      <c r="P87" t="str">
        <v>CHEM 2990 INTERNSHIP (2)</v>
      </c>
    </row>
    <row r="88" spans="16:16">
      <c r="P88" t="str">
        <v>CHEM 2990 INTERNSHIP (3)</v>
      </c>
    </row>
    <row r="89" spans="16:16">
      <c r="P89" t="str">
        <v>CHEM 2990 INTERNSHIP (4)</v>
      </c>
    </row>
    <row r="90" spans="16:16">
      <c r="P90" t="str">
        <v>CNST 1000 CONSTRUCTION SAFETY (1)</v>
      </c>
    </row>
    <row r="91" spans="16:16">
      <c r="P91" t="str">
        <v>CNST 1010 FUNDAMENTALS OF CARPENTRY (3)</v>
      </c>
    </row>
    <row r="92" spans="16:16">
      <c r="P92" t="str">
        <v>CNST 1020 CONSTRUCTION THEORY (3)</v>
      </c>
    </row>
    <row r="93" spans="16:16">
      <c r="P93" t="str">
        <v>CNST 1030 BLUEPRINT READING (3)</v>
      </c>
    </row>
    <row r="94" spans="16:16">
      <c r="P94" t="str">
        <v>CNST 1040 PRACTICAL CARPENTRY I (3)</v>
      </c>
    </row>
    <row r="95" spans="16:16">
      <c r="P95" t="str">
        <v>CNST 1050 FRAMING AND EXTERIOR FINISHING (3)</v>
      </c>
    </row>
    <row r="96" spans="16:16">
      <c r="P96" t="str">
        <v>CNST 1070 PRACTICAL CARPENTRY II (3)</v>
      </c>
    </row>
    <row r="97" spans="16:16">
      <c r="P97" t="str">
        <v>CNST 1080 PRACTICAL CARPENTRY III (3)</v>
      </c>
    </row>
    <row r="98" spans="16:16">
      <c r="P98" t="str">
        <v>CNST 1090 INTERIOR FINISHING (3)</v>
      </c>
    </row>
    <row r="99" spans="16:16">
      <c r="P99" t="str">
        <v>CNST 2900 SPECIAL TOPICS (1)</v>
      </c>
    </row>
    <row r="100" spans="16:16">
      <c r="P100" t="str">
        <v>CNST 2900 SPECIAL TOPICS (2)</v>
      </c>
    </row>
    <row r="101" spans="16:16">
      <c r="P101" t="str">
        <v>CNST 2900 SPECIAL TOPICS (3)</v>
      </c>
    </row>
    <row r="102" spans="16:16">
      <c r="P102" t="str">
        <v>CNST 2990 INTERNSHIP (1)</v>
      </c>
    </row>
    <row r="103" spans="16:16">
      <c r="P103" t="str">
        <v>CNST 2990 INTERNSHIP (2)</v>
      </c>
    </row>
    <row r="104" spans="16:16">
      <c r="P104" t="str">
        <v>CNST 2990 INTERNSHIP (3)</v>
      </c>
    </row>
    <row r="105" spans="16:16">
      <c r="P105" t="str">
        <v>CNST 2990 INTERNSHIP (4)</v>
      </c>
    </row>
    <row r="106" spans="16:16">
      <c r="P106" t="str">
        <v>CRIM 1010 INTRODUCTION TO CRIMINAL JUSTICE (3)</v>
      </c>
    </row>
    <row r="107" spans="16:16">
      <c r="P107" t="str">
        <v>CRIM 1020 INTRODUCTION TO CORRECTIONS (3)</v>
      </c>
    </row>
    <row r="108" spans="16:16">
      <c r="P108" t="str">
        <v>CRIM 2030 POLICE AND SOCIETY (3)</v>
      </c>
    </row>
    <row r="109" spans="16:16">
      <c r="P109" t="str">
        <v>CRIM 2100 JUVENILLE JUSTICE (3)</v>
      </c>
    </row>
    <row r="110" spans="16:16">
      <c r="P110" t="str">
        <v>CRIM 2900 SPECIAL TOPICS (1)</v>
      </c>
    </row>
    <row r="111" spans="16:16">
      <c r="P111" t="str">
        <v>CRIM 2900 SPECIAL TOPICS (2)</v>
      </c>
    </row>
    <row r="112" spans="16:16">
      <c r="P112" t="str">
        <v>CRIM 2900 SPECIAL TOPICS (3)</v>
      </c>
    </row>
    <row r="113" spans="16:16">
      <c r="P113" t="str">
        <v>CRIM 2990 INTERNSHIP (1)</v>
      </c>
    </row>
    <row r="114" spans="16:16">
      <c r="P114" t="str">
        <v>CRIM 2990 INTERNSHIP (2)</v>
      </c>
    </row>
    <row r="115" spans="16:16">
      <c r="P115" t="str">
        <v>CRIM 2990 INTERNSHIP (3)</v>
      </c>
    </row>
    <row r="116" spans="16:16">
      <c r="P116" t="str">
        <v>CRIM 2990 INTERNSHIP (4)</v>
      </c>
    </row>
    <row r="117" spans="16:16">
      <c r="P117" t="str">
        <v>ECED 1050 EXPRESSIVE ARTS (3)</v>
      </c>
    </row>
    <row r="118" spans="16:16">
      <c r="P118" t="str">
        <v>ECED 1060 OBSERVATION, ASSESSMENT, AND GUIDANCE (3)</v>
      </c>
    </row>
    <row r="119" spans="16:16">
      <c r="P119" t="str">
        <v>ECED 1110 INFANT/TODDLER DEVELOPMENT (3)</v>
      </c>
    </row>
    <row r="120" spans="16:16">
      <c r="P120" t="str">
        <v>ECED 1120 PRESCHOOL CHILD DEVELOPMENT (2)</v>
      </c>
    </row>
    <row r="121" spans="16:16">
      <c r="P121" t="str">
        <v>ECED 1150 INTRODUCTION TO EARLY CHILDHOOD EDUCATION (3)</v>
      </c>
    </row>
    <row r="122" spans="16:16">
      <c r="P122" t="str">
        <v>ECED 1160 EARLY LANGUAGE LITERACY (3)</v>
      </c>
    </row>
    <row r="123" spans="16:16">
      <c r="P123" t="str">
        <v>ECED 1220 PRE-PRACTICUM (1)</v>
      </c>
    </row>
    <row r="124" spans="16:16">
      <c r="P124" t="str">
        <v>ECED 1230 SCHOOL AGE CHILD DEVELOPMENT (2)</v>
      </c>
    </row>
    <row r="125" spans="16:16">
      <c r="P125" t="str">
        <v>ECED 1260 EARLY CHILDHOOD HEALTH, SAFETY &amp; NUTRITION (3)</v>
      </c>
    </row>
    <row r="126" spans="16:16">
      <c r="P126" t="str">
        <v>ECED 1610 INFANT PRACTICUM (1)</v>
      </c>
    </row>
    <row r="127" spans="16:16">
      <c r="P127" t="str">
        <v>ECED 1620 TODDLER PRACTICUM (1)</v>
      </c>
    </row>
    <row r="128" spans="16:16">
      <c r="P128" t="str">
        <v>ECED 1630 PRESCHOOL PRACTICUM (1)</v>
      </c>
    </row>
    <row r="129" spans="16:16">
      <c r="P129" t="str">
        <v>ECED 1640 SCHOOL-AGE PRACTICUM (1)</v>
      </c>
    </row>
    <row r="130" spans="16:16">
      <c r="P130" t="str">
        <v>ECED 2050 CHILDREN WITH EXCEPTIONALITIES (3)</v>
      </c>
    </row>
    <row r="131" spans="16:16">
      <c r="P131" t="str">
        <v>ECED 2060 EARLY CHILDHOOD EDUCATION CURRICULUM PLANNING (3)</v>
      </c>
    </row>
    <row r="132" spans="16:16">
      <c r="P132" t="str">
        <v>ECED 2070 FAMILY AND COMMUNITY RELATIONSHIPS (3)</v>
      </c>
    </row>
    <row r="133" spans="16:16">
      <c r="P133" t="str">
        <v>ECED 2090 CDA PROFESSIONAL PORTFOLIO: PRESCHOOL</v>
      </c>
    </row>
    <row r="134" spans="16:16">
      <c r="P134" t="str">
        <v>ECED 2450 EARLY CHILDHOOD ADMINISTRATION (3)</v>
      </c>
    </row>
    <row r="135" spans="16:16">
      <c r="P135" t="str">
        <v>ECED 2900 SPECIAL TOPICS (1)</v>
      </c>
    </row>
    <row r="136" spans="16:16">
      <c r="P136" t="str">
        <v>ECED 2900 SPECIAL TOPICS (2)</v>
      </c>
    </row>
    <row r="137" spans="16:16">
      <c r="P137" t="str">
        <v>ECED 2900 SPECIAL TOPICS (3)</v>
      </c>
    </row>
    <row r="138" spans="16:16">
      <c r="P138" t="str">
        <v>ECED 2990 INTERNSHIP (1)</v>
      </c>
    </row>
    <row r="139" spans="16:16">
      <c r="P139" t="str">
        <v>ECED 2990 INTERNSHIP (2)</v>
      </c>
    </row>
    <row r="140" spans="16:16">
      <c r="P140" t="str">
        <v>ECED 2990 INTERNSHIP (3)</v>
      </c>
    </row>
    <row r="141" spans="16:16">
      <c r="P141" t="str">
        <v>ECED 2990 INTERNSHIP (4)</v>
      </c>
    </row>
    <row r="142" spans="16:16">
      <c r="P142" t="str">
        <v>ECON 2110 PRINCIPLES OF MACROECONOMICS (3)</v>
      </c>
    </row>
    <row r="143" spans="16:16">
      <c r="P143" t="str">
        <v>ECON 2120 PRINCIPLES OF MICROECONOMICS (3)</v>
      </c>
    </row>
    <row r="144" spans="16:16">
      <c r="P144" t="str">
        <v>ECON 2900 SPECIAL TOPICS (1)</v>
      </c>
    </row>
    <row r="145" spans="16:16">
      <c r="P145" t="str">
        <v>ECON 2900 SPECIAL TOPICS (2)</v>
      </c>
    </row>
    <row r="146" spans="16:16">
      <c r="P146" t="str">
        <v>ECON 2900 SPECIAL TOPICS (3)</v>
      </c>
    </row>
    <row r="147" spans="16:16">
      <c r="P147" t="str">
        <v>ECON 2990 INTERNSHIP (1)</v>
      </c>
    </row>
    <row r="148" spans="16:16">
      <c r="P148" t="str">
        <v>ECON 2990 INTERNSHIP (2)</v>
      </c>
    </row>
    <row r="149" spans="16:16">
      <c r="P149" t="str">
        <v>ECON 2990 INTERNSHIP (3)</v>
      </c>
    </row>
    <row r="150" spans="16:16">
      <c r="P150" t="str">
        <v>ECON 2990 INTERNSHIP (4)</v>
      </c>
    </row>
    <row r="151" spans="16:16">
      <c r="P151" t="str">
        <v>EDUC 1110 INTRODUCTION TO PROFESSIONAL EDUCATION (3)</v>
      </c>
    </row>
    <row r="152" spans="16:16">
      <c r="P152" t="str">
        <v>EDUC 1111 PROJECT PARA (1)</v>
      </c>
    </row>
    <row r="153" spans="16:16">
      <c r="P153" t="str">
        <v>EDUC 1200 TRAUMA INFORMED PRACTICES IN EDUCATION</v>
      </c>
    </row>
    <row r="154" spans="16:16">
      <c r="P154" t="str">
        <v>EDUC 1700 PROFESSIONAL PRACTICUM (1-2)</v>
      </c>
    </row>
    <row r="155" spans="16:16">
      <c r="P155" t="str">
        <v>EDUC 1711 PRAXIS CORE (1)</v>
      </c>
    </row>
    <row r="156" spans="16:16">
      <c r="P156" t="str">
        <v>EDUC 2000 EDUCATIONAL PSYCHOLOGY (3)</v>
      </c>
    </row>
    <row r="157" spans="16:16">
      <c r="P157" t="str">
        <v>EDUC 2030 MULTICULTURAL EDUCATION (3)</v>
      </c>
    </row>
    <row r="158" spans="16:16">
      <c r="P158" t="str">
        <v>EDUC 2050 THE EXCEPTIONAL LEARNER IN THE CLASSROOM (3)</v>
      </c>
    </row>
    <row r="159" spans="16:16">
      <c r="P159" t="str">
        <v>EDUC 2070 ADDITIONAL LANGUAGE ACQUISITION AND DEVELOPMENT (3)</v>
      </c>
    </row>
    <row r="160" spans="16:16">
      <c r="P160" t="str">
        <v>EDUC 2590 INSTRUCTIONAL TECHHNOLOGY (3)</v>
      </c>
    </row>
    <row r="161" spans="16:16">
      <c r="P161" t="str">
        <v>EDUC 2700 ONLINE TEACHING CERTIFICATE (3)</v>
      </c>
    </row>
    <row r="162" spans="16:16">
      <c r="P162" t="str">
        <v>EDUC 2720 ONLINE TEACHING CERTIFICATE II: ENGAGING STUDENTS IN ONLINE LEARNING (3)</v>
      </c>
    </row>
    <row r="163" spans="16:16">
      <c r="P163" t="str">
        <v>EDUC 2800 PROFESSIONAL PRACTICUM (1-2)</v>
      </c>
    </row>
    <row r="164" spans="16:16">
      <c r="P164" t="str">
        <v>EDUC 2900 SPECIAL TOPICS (1)</v>
      </c>
    </row>
    <row r="165" spans="16:16">
      <c r="P165" t="str">
        <v>EDUC 2900 SPECIAL TOPICS (2)</v>
      </c>
    </row>
    <row r="166" spans="16:16">
      <c r="P166" t="str">
        <v>EDUC 2900 SPECIAL TOPICS (3)</v>
      </c>
    </row>
    <row r="167" spans="16:16">
      <c r="P167" t="str">
        <v>EDUC 2990 INTERNSHIP (1)</v>
      </c>
    </row>
    <row r="168" spans="16:16">
      <c r="P168" t="str">
        <v>EDUC 2990 INTERNSHIP (2)</v>
      </c>
    </row>
    <row r="169" spans="16:16">
      <c r="P169" t="str">
        <v>EDUC 2990 INTERNSHIP (3)</v>
      </c>
    </row>
    <row r="170" spans="16:16">
      <c r="P170" t="str">
        <v>EDUC 2990 INTERNSHIP (4)</v>
      </c>
    </row>
    <row r="171" spans="16:16">
      <c r="P171" t="str">
        <v>ENGL 1010 ENGLISH COMPOSITION I (3)</v>
      </c>
    </row>
    <row r="172" spans="16:16">
      <c r="P172" t="str">
        <v>ENGL 1020 ENGLISH COMPOSITION II (3)</v>
      </c>
    </row>
    <row r="173" spans="16:16">
      <c r="P173" t="str">
        <v>ENGL 1040 CREATIVE WRITING (3)</v>
      </c>
    </row>
    <row r="174" spans="16:16">
      <c r="P174" t="str">
        <v>ENGL 1050 JOURNALISTIC WRITING (3)</v>
      </c>
    </row>
    <row r="175" spans="16:16">
      <c r="P175" t="str">
        <v>ENGL 1150 CRITICAL THINKING (3)</v>
      </c>
    </row>
    <row r="176" spans="16:16">
      <c r="P176" t="str">
        <v>ENGL 2100 INTRODUCTION TO LITERATURE (3)</v>
      </c>
    </row>
    <row r="177" spans="16:16">
      <c r="P177" t="str">
        <v>ENGL 2170 AMERIAN LITERATURE SINCE 1865 (3)</v>
      </c>
    </row>
    <row r="178" spans="16:16">
      <c r="P178" t="str">
        <v>ENGL 2400 TECHNICAL WRITING (2)</v>
      </c>
    </row>
    <row r="179" spans="16:16">
      <c r="P179" t="str">
        <v>ENGL 2900 SPECIAL TOPICS (1)</v>
      </c>
    </row>
    <row r="180" spans="16:16">
      <c r="P180" t="str">
        <v>ENGL 2900 SPECIAL TOPICS (2)</v>
      </c>
    </row>
    <row r="181" spans="16:16">
      <c r="P181" t="str">
        <v>ENGL 2900 SPECIAL TOPICS (3)</v>
      </c>
    </row>
    <row r="182" spans="16:16">
      <c r="P182" t="str">
        <v>ENGL 2990 INTERNSHIP (1)</v>
      </c>
    </row>
    <row r="183" spans="16:16">
      <c r="P183" t="str">
        <v>ENGL 2990 INTERNSHIP (2)</v>
      </c>
    </row>
    <row r="184" spans="16:16">
      <c r="P184" t="str">
        <v>ENGL 2990 INTERNSHIP (3)</v>
      </c>
    </row>
    <row r="185" spans="16:16">
      <c r="P185" t="str">
        <v>ENGL 2990 INTERNSHIP (4)</v>
      </c>
    </row>
    <row r="186" spans="16:16">
      <c r="P186" t="str">
        <v>ENTR 1050 INTRODUCTION TO ENTREPRENEURSHIP (3)</v>
      </c>
    </row>
    <row r="187" spans="16:16">
      <c r="P187" t="str">
        <v>ENTR 2030 ENTREPRENEURSHIP ACCOUNTING (3)</v>
      </c>
    </row>
    <row r="188" spans="16:16">
      <c r="P188" t="str">
        <v>ENTR 2040 ENTREPRENEURSHIP FEASIBILITY STUDY (3)</v>
      </c>
    </row>
    <row r="189" spans="16:16">
      <c r="P189" t="str">
        <v>ENTR 2050 MARKETING FOR THE ENTREPRENEUR (3)</v>
      </c>
    </row>
    <row r="190" spans="16:16">
      <c r="P190" t="str">
        <v>ENTR 2060 ENTREPRENEURSHIP LEGAL ISSUES (3)</v>
      </c>
    </row>
    <row r="191" spans="16:16">
      <c r="P191" t="str">
        <v>ENTR 2090 ENTREPRENEURSHIP BUSINESS PLAN (3)</v>
      </c>
    </row>
    <row r="192" spans="16:16">
      <c r="P192" t="str">
        <v>ENTR 2900 SPECIAL TOPICS (1)</v>
      </c>
    </row>
    <row r="193" spans="16:16">
      <c r="P193" t="str">
        <v>ENTR 2900 SPECIAL TOPICS (2)</v>
      </c>
    </row>
    <row r="194" spans="16:16">
      <c r="P194" t="str">
        <v>ENTR 2900 SPECIAL TOPICS (3)</v>
      </c>
    </row>
    <row r="195" spans="16:16">
      <c r="P195" t="str">
        <v>ENTR 2990 INTERNSHIP (1)</v>
      </c>
    </row>
    <row r="196" spans="16:16">
      <c r="P196" t="str">
        <v>ENTR 2990 INTERNSHIP (2)</v>
      </c>
    </row>
    <row r="197" spans="16:16">
      <c r="P197" t="str">
        <v>ENTR 2990 INTERNSHIP (3)</v>
      </c>
    </row>
    <row r="198" spans="16:16">
      <c r="P198" t="str">
        <v>ENTR 2990 INTERNSHIP (4)</v>
      </c>
    </row>
    <row r="199" spans="16:16">
      <c r="P199" t="str">
        <v>GEOG 1010 WORLD REGIONAL GEOGRAPHY (3)</v>
      </c>
    </row>
    <row r="200" spans="16:16">
      <c r="P200" t="str">
        <v>GEOG 2900 SPECIAL TOPICS (1)</v>
      </c>
    </row>
    <row r="201" spans="16:16">
      <c r="P201" t="str">
        <v>GEOG 2900 SPECIAL TOPICS (2)</v>
      </c>
    </row>
    <row r="202" spans="16:16">
      <c r="P202" t="str">
        <v>GEOG 2900 SPECIAL TOPICS (3)</v>
      </c>
    </row>
    <row r="203" spans="16:16">
      <c r="P203" t="str">
        <v>GEOG 2990 INTERNSHIP (1)</v>
      </c>
    </row>
    <row r="204" spans="16:16">
      <c r="P204" t="str">
        <v>GEOG 2990 INTERNSHIP (2)</v>
      </c>
    </row>
    <row r="205" spans="16:16">
      <c r="P205" t="str">
        <v>GEOG 2990 INTERNSHIP (3)</v>
      </c>
    </row>
    <row r="206" spans="16:16">
      <c r="P206" t="str">
        <v>GEOG 2990 INTERNSHIP (4)</v>
      </c>
    </row>
    <row r="207" spans="16:16">
      <c r="P207" t="str">
        <v>HIST 1110 WORLD HISTORY I (3)</v>
      </c>
    </row>
    <row r="208" spans="16:16">
      <c r="P208" t="str">
        <v>HIST 1111 WORLD HISTORY II (3)</v>
      </c>
    </row>
    <row r="209" spans="16:16">
      <c r="P209" t="str">
        <v>HIST 2010 AMERICAN HISTORY I (3)</v>
      </c>
    </row>
    <row r="210" spans="16:16">
      <c r="P210" t="str">
        <v>HIST 2020 AMERICAN HISTORY II (3)</v>
      </c>
    </row>
    <row r="211" spans="16:16">
      <c r="P211" t="str">
        <v>HIST 2900 SPECIAL TOPICS (1)</v>
      </c>
    </row>
    <row r="212" spans="16:16">
      <c r="P212" t="str">
        <v>HIST 2900 SPECIAL TOPICS (2)</v>
      </c>
    </row>
    <row r="213" spans="16:16">
      <c r="P213" t="str">
        <v>HIST 2900 SPECIAL TOPICS (3)</v>
      </c>
    </row>
    <row r="214" spans="16:16">
      <c r="P214" t="str">
        <v>HIST 2990 INTERNSHIP (1)</v>
      </c>
    </row>
    <row r="215" spans="16:16">
      <c r="P215" t="str">
        <v>HIST 2990 INTERNSHIP (2)</v>
      </c>
    </row>
    <row r="216" spans="16:16">
      <c r="P216" t="str">
        <v>HIST 2990 INTERNSHIP (3)</v>
      </c>
    </row>
    <row r="217" spans="16:16">
      <c r="P217" t="str">
        <v>HIST 2990 INTERNSHIP (4)</v>
      </c>
    </row>
    <row r="218" spans="16:16">
      <c r="P218" t="str">
        <v>HLTH 1010 INTRODUCTION TO HEALTHCARE (1)</v>
      </c>
    </row>
    <row r="219" spans="16:16">
      <c r="P219" t="str">
        <v>HLTH 1020 FIRST AID/CPR (1)</v>
      </c>
    </row>
    <row r="220" spans="16:16">
      <c r="P220" t="str">
        <v>HLTH 1040 PHYSICAL ACTIVITY (1)</v>
      </c>
    </row>
    <row r="221" spans="16:16">
      <c r="P221" t="str">
        <v>HLTH 1041 SOCIAL ACTIVITY (1)</v>
      </c>
    </row>
    <row r="222" spans="16:16">
      <c r="P222" t="str">
        <v>HLTH 1042 TRADITIONAL NATIVE AMERICAN GAMES (1)</v>
      </c>
    </row>
    <row r="223" spans="16:16">
      <c r="P223" t="str">
        <v>HLTH 1043 BEADING (1)</v>
      </c>
    </row>
    <row r="224" spans="16:16">
      <c r="P224" t="str">
        <v>HLTH 1044 NATIVE AMERICAN CLOTHING DESIGN AND CONSTRUCTION (1)</v>
      </c>
    </row>
    <row r="225" spans="16:16">
      <c r="P225" t="str">
        <v>HLTH 1044 NATIVE AMERICAN CLOTHING DESIGN AND CONSTRUCTION (2)</v>
      </c>
    </row>
    <row r="226" spans="16:16">
      <c r="P226" t="str">
        <v>HLTH 1044 NATIVE AMERICAN CLOTHING DESIGN AND CONSTRUCTION (3)</v>
      </c>
    </row>
    <row r="227" spans="16:16">
      <c r="P227" t="str">
        <v>HLTH 1045 ARCHERY/HUNTING SAFETY (1)</v>
      </c>
    </row>
    <row r="228" spans="16:16">
      <c r="P228" t="str">
        <v>HLTH 1046 AIHEC (1)</v>
      </c>
    </row>
    <row r="229" spans="16:16">
      <c r="P229" t="str">
        <v>HLTH 1047 FATHERHOOD AND MOTHERHOOD IS SACRED (1)</v>
      </c>
    </row>
    <row r="230" spans="16:16">
      <c r="P230" t="str">
        <v>HLTH 1060 COMPREHENSIVE MEDICAL TERMINOLOGY (3)</v>
      </c>
    </row>
    <row r="231" spans="16:16">
      <c r="P231" t="str">
        <v>HLTH 2300 INTRODUCTION TO NUTRITION (3)</v>
      </c>
    </row>
    <row r="232" spans="16:16">
      <c r="P232" t="str">
        <v>HLTH 2310 HEALTH EDUCATION AND WELLNESS (3)</v>
      </c>
    </row>
    <row r="233" spans="16:16">
      <c r="P233" t="str">
        <v>HLTH 2900 SPECIAL TOPICS (1</v>
      </c>
    </row>
    <row r="234" spans="16:16">
      <c r="P234" t="str">
        <v>HLTH 2900 SPECIAL TOPICS (2)</v>
      </c>
    </row>
    <row r="235" spans="16:16">
      <c r="P235" t="str">
        <v>HLTH 2900 SPECIAL TOPICS (3)</v>
      </c>
    </row>
    <row r="236" spans="16:16">
      <c r="P236" t="str">
        <v>HLTH 2990 INTERNSHIP (1)</v>
      </c>
    </row>
    <row r="237" spans="16:16">
      <c r="P237" t="str">
        <v>HLTH 2990 INTERNSHIP (2)</v>
      </c>
    </row>
    <row r="238" spans="16:16">
      <c r="P238" t="str">
        <v>HLTH 2990 INTERNSHIP (3)</v>
      </c>
    </row>
    <row r="239" spans="16:16">
      <c r="P239" t="str">
        <v>HLTH 2990 INTERNSHIP (4)</v>
      </c>
    </row>
    <row r="240" spans="16:16">
      <c r="P240" t="str">
        <v>HMSV 1010 INTRODUCTION TO NATIVE AMERICAN HUMAN SERVICES (3)</v>
      </c>
    </row>
    <row r="241" spans="16:16">
      <c r="P241" t="str">
        <v>HMSV 1200 INTRODUCTION TO COUNSELING TECHNIQUES (3)</v>
      </c>
    </row>
    <row r="242" spans="16:16">
      <c r="P242" t="str">
        <v>HMSV 2010 INDIAN CHILD WELFARE ACT (ICWA) (3)</v>
      </c>
    </row>
    <row r="243" spans="16:16">
      <c r="P243" t="str">
        <v>HMSV 2100 STRATEGIES IN GROUP COUNSELING (3)</v>
      </c>
    </row>
    <row r="244" spans="16:16">
      <c r="P244" t="str">
        <v>HMSV 2150 MULTICULTURAL COUNSELING (2)</v>
      </c>
    </row>
    <row r="245" spans="16:16">
      <c r="P245" t="str">
        <v>HMSV 2250 ALCOHOL/DRUG ASSESSMENT, CASE PLANNING &amp; MANAGEMENT (2)</v>
      </c>
    </row>
    <row r="246" spans="16:16">
      <c r="P246" t="str">
        <v>HMSV 2300 INTRODUCTION TO FAMILY COUNSELING (3)</v>
      </c>
    </row>
    <row r="247" spans="16:16">
      <c r="P247" t="str">
        <v>HMSV 2400 MEDICAL AND PSYCHOSOCIAL ASPECTS OF ALCOHOL/DRUG USE, ABUSE, AND ADDICTION (3)</v>
      </c>
    </row>
    <row r="248" spans="16:16">
      <c r="P248" t="str">
        <v>HMSV 2500 CRISIS INTERVENTION (3)</v>
      </c>
    </row>
    <row r="249" spans="16:16">
      <c r="P249" t="str">
        <v>HMSV 2600 ETHICAL AND LEGAL ISSUES IN THE HUMAN SERVICES PROFESSIONS (1)</v>
      </c>
    </row>
    <row r="250" spans="16:16">
      <c r="P250" t="str">
        <v>HMSV 2750 CLINICAL TREATMENT ISSUES IN CHEMICAL DEPENDENCY (2)</v>
      </c>
    </row>
    <row r="251" spans="16:16">
      <c r="P251" t="str">
        <v>HMSV 2850 HUMAN SERVICES ADMINISTRATION (3)</v>
      </c>
    </row>
    <row r="252" spans="16:16">
      <c r="P252" t="str">
        <v>HMSV 2900 SPECIAL TOPICS (1)</v>
      </c>
    </row>
    <row r="253" spans="16:16">
      <c r="P253" t="str">
        <v>HMSV 2900 SPECIAL TOPICS (2)</v>
      </c>
    </row>
    <row r="254" spans="16:16">
      <c r="P254" t="str">
        <v>HMSV 2900 SPECIAL TOPICS (3)</v>
      </c>
    </row>
    <row r="255" spans="16:16">
      <c r="P255" t="str">
        <v>HMSV 2990 INTERNSHIP (1)</v>
      </c>
    </row>
    <row r="256" spans="16:16">
      <c r="P256" t="str">
        <v>HMSV 2990 INTERNSHIP (2)</v>
      </c>
    </row>
    <row r="257" spans="16:16">
      <c r="P257" t="str">
        <v>HMSV 2990 INTERNSHIP (3)</v>
      </c>
    </row>
    <row r="258" spans="16:16">
      <c r="P258" t="str">
        <v>HMSV 2990 INTERNSHIP (4)</v>
      </c>
    </row>
    <row r="259" spans="16:16">
      <c r="P259" t="str">
        <v>IEVH 1010 INTRODUCTION TO ENVIRONMENTAL HEALTH (3)</v>
      </c>
    </row>
    <row r="260" spans="16:16">
      <c r="P260" t="str">
        <v>IEVH 1010 INTRODUCTION TO NATURAL RESOURCES (3)</v>
      </c>
    </row>
    <row r="261" spans="16:16">
      <c r="P261" t="str">
        <v>IEVH 2020 ENVIRONMENTAL RESOURCE MANAGEMENT (3)</v>
      </c>
    </row>
    <row r="262" spans="16:16">
      <c r="P262" t="str">
        <v>IEVH 2030 INTRODUCTION TO ENVIRONMENTAL ISSUES (3)</v>
      </c>
    </row>
    <row r="263" spans="16:16">
      <c r="P263" t="str">
        <v>IEVH 2900 SPECIAL TOPICS (1)</v>
      </c>
    </row>
    <row r="264" spans="16:16">
      <c r="P264" t="str">
        <v>IEVH 2900 SPECIAL TOPICS (2)</v>
      </c>
    </row>
    <row r="265" spans="16:16">
      <c r="P265" t="str">
        <v>IEVH 2900 SPECIAL TOPICS (3)</v>
      </c>
    </row>
    <row r="266" spans="16:16">
      <c r="P266" t="str">
        <v>IEVH 2990 INTERNSHIP (1)</v>
      </c>
    </row>
    <row r="267" spans="16:16">
      <c r="P267" t="str">
        <v>IEVH 2990 INTERNSHIP (2)</v>
      </c>
    </row>
    <row r="268" spans="16:16">
      <c r="P268" t="str">
        <v>IEVH 2990 INTERNSHIP (3)</v>
      </c>
    </row>
    <row r="269" spans="16:16">
      <c r="P269" t="str">
        <v>IEVH 2990 INTERNSHIP (4)</v>
      </c>
    </row>
    <row r="270" spans="16:16">
      <c r="P270" t="str">
        <v>INFO 0900 KEYBOARDING (2)</v>
      </c>
    </row>
    <row r="271" spans="16:16">
      <c r="P271" t="str">
        <v>INFO 1010 INTRODUCTION TO COMPUTERS (3)</v>
      </c>
    </row>
    <row r="272" spans="16:16">
      <c r="P272" t="str">
        <v>INFO 1011 INTRODUCTION TO WORD PROCESSING (1)</v>
      </c>
    </row>
    <row r="273" spans="16:16">
      <c r="P273" t="str">
        <v>INFO 1012 INTRODUCTION TO SPREADSHEETS (1)</v>
      </c>
    </row>
    <row r="274" spans="16:16">
      <c r="P274" t="str">
        <v>INFO 1013 INTRODUCTION TO PRESENTATION SOFTWARE (1)</v>
      </c>
    </row>
    <row r="275" spans="16:16">
      <c r="P275" t="str">
        <v>INFO 1200 INTRODUCTION TO PRODUCTIVITY SOFTWARE (3)</v>
      </c>
    </row>
    <row r="276" spans="16:16">
      <c r="P276" t="str">
        <v>INFO 1600 PRODUCTIVITY SOFTWARE II (3)</v>
      </c>
    </row>
    <row r="277" spans="16:16">
      <c r="P277" t="str">
        <v>INFO 2100 PROJECT MANAGEMENT (3)</v>
      </c>
    </row>
    <row r="278" spans="16:16">
      <c r="P278" t="str">
        <v>INFO 2150 NETWORKING (3)</v>
      </c>
    </row>
    <row r="279" spans="16:16">
      <c r="P279" t="str">
        <v>INFO 2200 DATABASE MANAGEMENT SOFTWARE (3)</v>
      </c>
    </row>
    <row r="280" spans="16:16">
      <c r="P280" t="str">
        <v>INFO 2300 TROUBLESHOOTING AND MAINTENANCE (3)</v>
      </c>
    </row>
    <row r="281" spans="16:16">
      <c r="P281" t="str">
        <v>INFO 2400 WEB DESIGN (3)</v>
      </c>
    </row>
    <row r="282" spans="16:16">
      <c r="P282" t="str">
        <v>INFO 2420 INTRODUCTION TO COMPUTER AGE GRAPHIC DESIGN (3)</v>
      </c>
    </row>
    <row r="283" spans="16:16">
      <c r="P283" t="str">
        <v>INFO 2500 ADVANCED WEBSITE DESIGN (3)</v>
      </c>
    </row>
    <row r="284" spans="16:16">
      <c r="P284" t="str">
        <v>INFO 2900 SPECIAL TOPICS (1)</v>
      </c>
    </row>
    <row r="285" spans="16:16">
      <c r="P285" t="str">
        <v>INFO 2900 SPECIAL TOPICS (2)</v>
      </c>
    </row>
    <row r="286" spans="16:16">
      <c r="P286" t="str">
        <v>INFO 2900 SPECIAL TOPICS (3)</v>
      </c>
    </row>
    <row r="287" spans="16:16">
      <c r="P287" t="str">
        <v>INFO 2990 INTERNSHIP (1)</v>
      </c>
    </row>
    <row r="288" spans="16:16">
      <c r="P288" t="str">
        <v>INFO 2990 INTERNSHIP (2)</v>
      </c>
    </row>
    <row r="289" spans="16:16">
      <c r="P289" t="str">
        <v>INFO 2990 INTERNSHIP (3)</v>
      </c>
    </row>
    <row r="290" spans="16:16">
      <c r="P290" t="str">
        <v>INFO 2990 INTERNSHIP (4)</v>
      </c>
    </row>
    <row r="291" spans="16:16">
      <c r="P291" t="str">
        <v>ITEC 1010 INTRODUCTION TO ENGINEERING (3)</v>
      </c>
    </row>
    <row r="292" spans="16:16">
      <c r="P292" t="str">
        <v>ITEC 1030 ENGINEERING GRAPHICS, DRAFTING AND DESIGN (3)</v>
      </c>
    </row>
    <row r="293" spans="16:16">
      <c r="P293" t="str">
        <v>ITEC 1110 DRONE FLIGHT I (3)</v>
      </c>
    </row>
    <row r="294" spans="16:16">
      <c r="P294" t="str">
        <v>ITEC 1120 DRONE FLIGHT II (3)</v>
      </c>
    </row>
    <row r="295" spans="16:16">
      <c r="P295" t="str">
        <v>ITEC 1200 INTRODUCTION TO GEOGRAPHIC INFORMATION SYSTEMS (GIS) (3)</v>
      </c>
    </row>
    <row r="296" spans="16:16">
      <c r="P296" t="str">
        <v>ITEC 2900 SPECIAL TOPICS (1)</v>
      </c>
    </row>
    <row r="297" spans="16:16">
      <c r="P297" t="str">
        <v>ITEC 2900 SPECIAL TOPICS (2)</v>
      </c>
    </row>
    <row r="298" spans="16:16">
      <c r="P298" t="str">
        <v>ITEC 2900 SPECIAL TOPICS (3)</v>
      </c>
    </row>
    <row r="299" spans="16:16">
      <c r="P299" t="str">
        <v>ITEC 2990 INTERNSHIP (1)</v>
      </c>
    </row>
    <row r="300" spans="16:16">
      <c r="P300" t="str">
        <v>ITEC 2990 INTERNSHIP (2)</v>
      </c>
    </row>
    <row r="301" spans="16:16">
      <c r="P301" t="str">
        <v>ITEC 2990 INTERNSHIP (3)</v>
      </c>
    </row>
    <row r="302" spans="16:16">
      <c r="P302" t="str">
        <v>ITEC 2990 INTERNSHIP (4)</v>
      </c>
    </row>
    <row r="303" spans="16:16">
      <c r="P303" t="str">
        <v>MATH 1020 TECHNICAL MATH (3)</v>
      </c>
    </row>
    <row r="304" spans="16:16">
      <c r="P304" t="str">
        <v>MATH 1060 CONSTRUCTION MATH (3)</v>
      </c>
    </row>
    <row r="305" spans="16:16">
      <c r="P305" t="str">
        <v>MATH 1110 INTERMEDIATE ALGEBRA (4)</v>
      </c>
    </row>
    <row r="306" spans="16:16">
      <c r="P306" t="str">
        <v>MATH 1150 COLLEGE ALGEBRA (3)</v>
      </c>
    </row>
    <row r="307" spans="16:16">
      <c r="P307" t="str">
        <v>MATH 1600 ANALYTIC GEOMETRY AND CALCULUS I (5)</v>
      </c>
    </row>
    <row r="308" spans="16:16">
      <c r="P308" t="str">
        <v>MATH 2020 GEOMETRY FOR ELEMENTARY SCHOOL TEACHERS (3)</v>
      </c>
    </row>
    <row r="309" spans="16:16">
      <c r="P309" t="str">
        <v>MATH 2030 CONTEMPORARY MATHEMATICS (3)</v>
      </c>
    </row>
    <row r="310" spans="16:16">
      <c r="P310" t="str">
        <v>MATH 2170 APPLIED STATISTICS (3)</v>
      </c>
    </row>
    <row r="311" spans="16:16">
      <c r="P311" t="str">
        <v>MATH 2300 MATH FOR ELEMENTARY TEACHERS (3)</v>
      </c>
    </row>
    <row r="312" spans="16:16">
      <c r="P312" t="str">
        <v>MATH 2400 BUSINESS CALCULUS (3)</v>
      </c>
    </row>
    <row r="313" spans="16:16">
      <c r="P313" t="str">
        <v>MATH 2900 SPECIAL TOPICS (1)</v>
      </c>
    </row>
    <row r="314" spans="16:16">
      <c r="P314" t="str">
        <v>MATH 2900 SPECIAL TOPICS (2)</v>
      </c>
    </row>
    <row r="315" spans="16:16">
      <c r="P315" t="str">
        <v>MATH 2900 SPECIAL TOPICS (3)</v>
      </c>
    </row>
    <row r="316" spans="16:16">
      <c r="P316" t="str">
        <v>MATH 2990 INTERNSHIP (1)</v>
      </c>
    </row>
    <row r="317" spans="16:16">
      <c r="P317" t="str">
        <v>MATH 2990 INTERNSHIP (2)</v>
      </c>
    </row>
    <row r="318" spans="16:16">
      <c r="P318" t="str">
        <v>MATH 2990 INTERNSHIP (3)</v>
      </c>
    </row>
    <row r="319" spans="16:16">
      <c r="P319" t="str">
        <v>MATH 2990 INTERNSHIP (4)</v>
      </c>
    </row>
    <row r="320" spans="16:16">
      <c r="P320" t="str">
        <v>MUSC 1010 INTRODUCTION TO MUSIC (3)</v>
      </c>
    </row>
    <row r="321" spans="16:16">
      <c r="P321" t="str">
        <v>MUSC 2900 SPECIAL TOPICS (1)</v>
      </c>
    </row>
    <row r="322" spans="16:16">
      <c r="P322" t="str">
        <v>MUSC 2900 SPECIAL TOPICS (2)</v>
      </c>
    </row>
    <row r="323" spans="16:16">
      <c r="P323" t="str">
        <v>MUSC 2900 SPECIAL TOPICS (3)</v>
      </c>
    </row>
    <row r="324" spans="16:16">
      <c r="P324" t="str">
        <v>MUSC 2990 INTERNSHIP (1)</v>
      </c>
    </row>
    <row r="325" spans="16:16">
      <c r="P325" t="str">
        <v>MUSC 2990 INTERNSHIP (2)</v>
      </c>
    </row>
    <row r="326" spans="16:16">
      <c r="P326" t="str">
        <v>MUSC 2990 INTERNSHIP (3)</v>
      </c>
    </row>
    <row r="327" spans="16:16">
      <c r="P327" t="str">
        <v>MUSC 2990 INTERNSHIP (4)</v>
      </c>
    </row>
    <row r="328" spans="16:16">
      <c r="P328" t="str">
        <v>NASP 1020 CULTURES &amp; PEOPLES OF NATIVE AMERICA (3)</v>
      </c>
    </row>
    <row r="329" spans="16:16">
      <c r="P329" t="str">
        <v>NASP 1030 NATIVE AMERICAN HISTORY TO 1890 (3)</v>
      </c>
    </row>
    <row r="330" spans="16:16">
      <c r="P330" t="str">
        <v>NASP 1050 NATIVE AMERICAN WORLD VIEWS (3)</v>
      </c>
    </row>
    <row r="331" spans="16:16">
      <c r="P331" t="str">
        <v>NASP 1060 ISSUES IN NATIVE AMERICAN PSYCHOLOGY (3)</v>
      </c>
    </row>
    <row r="332" spans="16:16">
      <c r="P332" t="str">
        <v>NASP 1070 NATIVE AMERICAN ARCHIVAL RESEARCH (3)</v>
      </c>
    </row>
    <row r="333" spans="16:16">
      <c r="P333" t="str">
        <v>NASP 1080 NATIVE AMERICAN EDUCATION (3)</v>
      </c>
    </row>
    <row r="334" spans="16:16">
      <c r="P334" t="str">
        <v>NASP 1090 NATIVE AMERICAN ARTS (3)</v>
      </c>
    </row>
    <row r="335" spans="16:16">
      <c r="P335" t="str">
        <v>NASP 1100 NATIVE AMERICAN MUSIC (3)</v>
      </c>
    </row>
    <row r="336" spans="16:16">
      <c r="P336" t="str">
        <v>NASP 1130 NATIVE AMERICAN MYTHOLOGY (3)</v>
      </c>
    </row>
    <row r="337" spans="16:16">
      <c r="P337" t="str">
        <v>NASP 1140 NATIVE AMERICAN SPIRITUALITY (3)</v>
      </c>
    </row>
    <row r="338" spans="16:16">
      <c r="P338" t="str">
        <v>NASP 1410 UmóⁿHoⁿ  LANGUAGE I (4)</v>
      </c>
    </row>
    <row r="339" spans="16:16">
      <c r="P339" t="str">
        <v>NASP 1420 UmóⁿHoⁿ LANGUAGE II (4)</v>
      </c>
    </row>
    <row r="340" spans="16:16">
      <c r="P340" t="str">
        <v>NASP 1510 DAKOTA LANGUAGE I (4)</v>
      </c>
    </row>
    <row r="341" spans="16:16">
      <c r="P341" t="str">
        <v>NASP 1520 DAKOTA LANGUAGE II (4)</v>
      </c>
    </row>
    <row r="342" spans="16:16">
      <c r="P342" t="str">
        <v>NASP 2010 INTRODUCTION TO TRIBAL NATION BUILDING (3)</v>
      </c>
    </row>
    <row r="343" spans="16:16">
      <c r="P343" t="str">
        <v>NASP 2120 NATIVE AMERICAN COMMUNITY-BASED RESEARCH (3)</v>
      </c>
    </row>
    <row r="344" spans="16:16">
      <c r="P344" t="str">
        <v>NASP 2200 SANTEE DAKOTA TRIBAL HISTORY (3)</v>
      </c>
    </row>
    <row r="345" spans="16:16">
      <c r="P345" t="str">
        <v>NASP 2210 OMAHA TRIBAL HISTORY (3)</v>
      </c>
    </row>
    <row r="346" spans="16:16">
      <c r="P346" t="str">
        <v>NASP 2220 PONCA TRIBAL HISTORY (3)</v>
      </c>
    </row>
    <row r="347" spans="16:16">
      <c r="P347" t="str">
        <v>NASP 2230 DAKOTA CULTURE AND TRADITION (3)</v>
      </c>
    </row>
    <row r="348" spans="16:16">
      <c r="P348" t="str">
        <v>NASP 2240 OMAHA CULTURE AND TRADITION (3)</v>
      </c>
    </row>
    <row r="349" spans="16:16">
      <c r="P349" t="str">
        <v>NASP 2300 TRIBAL GOVERNMENT AND POLITICS (3)</v>
      </c>
    </row>
    <row r="350" spans="16:16">
      <c r="P350" t="str">
        <v>NASP 2340 GRANT WRITING IN TRIBAL DEVELOPMENT (3)</v>
      </c>
    </row>
    <row r="351" spans="16:16">
      <c r="P351" t="str">
        <v>NASP 2350 GRANT WRITING IN TRIBAL DEVELOPMENT II (3)</v>
      </c>
    </row>
    <row r="352" spans="16:16">
      <c r="P352" t="str">
        <v>NASP 2430 OMAHA LANGUAGE III (3)</v>
      </c>
    </row>
    <row r="353" spans="16:16">
      <c r="P353" t="str">
        <v>NASP 2440 OMAHA LANGUAGE IV (3)</v>
      </c>
    </row>
    <row r="354" spans="16:16">
      <c r="P354" t="str">
        <v>NASP 2530 DAKOTA LANGUAGE III (3)</v>
      </c>
    </row>
    <row r="355" spans="16:16">
      <c r="P355" t="str">
        <v>NASP 2540 DAKOTA LANGUAGE IV (3)</v>
      </c>
    </row>
    <row r="356" spans="16:16">
      <c r="P356" t="str">
        <v>NASP 2810 CONTEMPORARY NATIVE ISSUES (3)</v>
      </c>
    </row>
    <row r="357" spans="16:16">
      <c r="P357" t="str">
        <v>NASP 2900 SPECIAL TOPICS (1)</v>
      </c>
    </row>
    <row r="358" spans="16:16">
      <c r="P358" t="str">
        <v>NASP 2900 SPECIAL TOPICS (2)</v>
      </c>
    </row>
    <row r="359" spans="16:16">
      <c r="P359" t="str">
        <v>NASP 2900 SPECIAL TOPICS (3)</v>
      </c>
    </row>
    <row r="360" spans="16:16">
      <c r="P360" t="str">
        <v>NATR 2030 INTRODUCTION TO ENVIRONMENTAL ISSUES (3)</v>
      </c>
    </row>
    <row r="361" spans="16:16">
      <c r="P361" t="str">
        <v>NATR 2900 SPECIAL TOPICS (1)</v>
      </c>
    </row>
    <row r="362" spans="16:16">
      <c r="P362" t="str">
        <v>NATR 2900 SPECIAL TOPICS (2)</v>
      </c>
    </row>
    <row r="363" spans="16:16">
      <c r="P363" t="str">
        <v>NATR 2900 SPECIAL TOPICS (3)</v>
      </c>
    </row>
    <row r="364" spans="16:16">
      <c r="P364" t="str">
        <v>NATR 2990 INTERNSHIP (1)</v>
      </c>
    </row>
    <row r="365" spans="16:16">
      <c r="P365" t="str">
        <v>NATR 2990 INTERNSHIP (2)</v>
      </c>
    </row>
    <row r="366" spans="16:16">
      <c r="P366" t="str">
        <v>NATR 2990 INTERNSHIP (3)</v>
      </c>
    </row>
    <row r="367" spans="16:16">
      <c r="P367" t="str">
        <v>NATR 2990 INTERNSHIP (4)</v>
      </c>
    </row>
    <row r="368" spans="16:16">
      <c r="P368" t="str">
        <v>NURA 1110 NURSE AIDE (4)</v>
      </c>
    </row>
    <row r="369" spans="16:16">
      <c r="P369" t="str">
        <v>NURA 1190 MEDICATION AIDE (3)</v>
      </c>
    </row>
    <row r="370" spans="16:16">
      <c r="P370" t="str">
        <v>NURA 2900 SPECIAL TOPICS (1)</v>
      </c>
    </row>
    <row r="371" spans="16:16">
      <c r="P371" t="str">
        <v>NURA 2900 SPECIAL TOPICS (2)</v>
      </c>
    </row>
    <row r="372" spans="16:16">
      <c r="P372" t="str">
        <v>NURA 2900 SPECIAL TOPICS (3)</v>
      </c>
    </row>
    <row r="373" spans="16:16">
      <c r="P373" t="str">
        <v>NURA 2990 INTERNSHIP (1)</v>
      </c>
    </row>
    <row r="374" spans="16:16">
      <c r="P374" t="str">
        <v>NURA 2990 INTERNSHIP (2)</v>
      </c>
    </row>
    <row r="375" spans="16:16">
      <c r="P375" t="str">
        <v>NURA 2990 INTERNSHIP (3)</v>
      </c>
    </row>
    <row r="376" spans="16:16">
      <c r="P376" t="str">
        <v>NURA 2990 INTERNSHIP (4)</v>
      </c>
    </row>
    <row r="377" spans="16:16">
      <c r="P377" t="str">
        <v>PHYS 1100/1104 PHYSICAL SCIENCE (4)</v>
      </c>
    </row>
    <row r="378" spans="16:16">
      <c r="P378" t="str">
        <v>PHYS 1200/1204 APPLIED PHYSICS (4)</v>
      </c>
    </row>
    <row r="379" spans="16:16">
      <c r="P379" t="str">
        <v>PHYS 1410 ELEMENTARY GENERAL PHYSICS I (5)</v>
      </c>
    </row>
    <row r="380" spans="16:16">
      <c r="P380" t="str">
        <v>PHYS 1420 ELEMENTARY GENERAL PHYSICS II (5)</v>
      </c>
    </row>
    <row r="381" spans="16:16">
      <c r="P381" t="str">
        <v>PHYS 2110 GENERAL PHYSICS I WITH CALCULUS (5)</v>
      </c>
    </row>
    <row r="382" spans="16:16">
      <c r="P382" t="str">
        <v>PHYS 2120 GENERAL PHYSICS II WITH CALCULUS (5)</v>
      </c>
    </row>
    <row r="383" spans="16:16">
      <c r="P383" t="str">
        <v>PHYS 2900 SPECIAL TOPICS (1)</v>
      </c>
    </row>
    <row r="384" spans="16:16">
      <c r="P384" t="str">
        <v xml:space="preserve">PHYS 2900 SPECIAL TOPICS (2) </v>
      </c>
    </row>
    <row r="385" spans="16:16">
      <c r="P385" t="str">
        <v>PHYS 2900 SPECIAL TOPICS (3)</v>
      </c>
    </row>
    <row r="386" spans="16:16">
      <c r="P386" t="str">
        <v>PHYS 2990 INTERNSHIP (1)</v>
      </c>
    </row>
    <row r="387" spans="16:16">
      <c r="P387" t="str">
        <v>PHYS 2990 INTERNSHIP (2)</v>
      </c>
    </row>
    <row r="388" spans="16:16">
      <c r="P388" t="str">
        <v>PHYS 2990 INTERNSHIP (3)</v>
      </c>
    </row>
    <row r="389" spans="16:16">
      <c r="P389" t="str">
        <v>PHYS 2990 INTERNSHIP (4)</v>
      </c>
    </row>
    <row r="390" spans="16:16">
      <c r="P390" t="str">
        <v>POLS 1000 AMERICAN GOVERNMENT (3)</v>
      </c>
    </row>
    <row r="391" spans="16:16">
      <c r="P391" t="str">
        <v>POLS 1600 INTERNATIONAL RELATIONS (3)</v>
      </c>
    </row>
    <row r="392" spans="16:16">
      <c r="P392" t="str">
        <v>POLS 2900 SPECIAL TOPICS (1)</v>
      </c>
    </row>
    <row r="393" spans="16:16">
      <c r="P393" t="str">
        <v>POLS 2900 SPECIAL TOPICS (2)</v>
      </c>
    </row>
    <row r="394" spans="16:16">
      <c r="P394" t="str">
        <v>POLS 2900 SPECIAL TOPICS (3)</v>
      </c>
    </row>
    <row r="395" spans="16:16">
      <c r="P395" t="str">
        <v>POLS 2990 INTERNSHIP (1)</v>
      </c>
    </row>
    <row r="396" spans="16:16">
      <c r="P396" t="str">
        <v>POLS 2990 INTERNSHIP (2)</v>
      </c>
    </row>
    <row r="397" spans="16:16">
      <c r="P397" t="str">
        <v>POLS 2990 INTERNSHIP (3)</v>
      </c>
    </row>
    <row r="398" spans="16:16">
      <c r="P398" t="str">
        <v>POLS 2990 INTERNSHIP (4)</v>
      </c>
    </row>
    <row r="399" spans="16:16">
      <c r="P399" t="str">
        <v>PSYC 1810 INTRODUCTION TO PSYCHOLOGY (3)</v>
      </c>
    </row>
    <row r="400" spans="16:16">
      <c r="P400" t="str">
        <v>PSYC 2000 HUMAN SEXUALITY (3)</v>
      </c>
    </row>
    <row r="401" spans="16:16">
      <c r="P401" t="str">
        <v>PSYC 2030 DEVELOPMENTAL PSYCHOLOGY (3)</v>
      </c>
    </row>
    <row r="402" spans="16:16">
      <c r="P402" t="str">
        <v>PSYC 2200 HUMAN DEVELOPMENT (3)</v>
      </c>
    </row>
    <row r="403" spans="16:16">
      <c r="P403" t="str">
        <v>PSYC 2500 ABNORMAL PSYCHOLOGY (3)</v>
      </c>
    </row>
    <row r="404" spans="16:16">
      <c r="P404" t="str">
        <v>PSYC 2900 SPECIAL TOPICS (1)</v>
      </c>
    </row>
    <row r="405" spans="16:16">
      <c r="P405" t="str">
        <v>PSYC 2900 SPECIAL TOPICS (2)</v>
      </c>
    </row>
    <row r="406" spans="16:16">
      <c r="P406" t="str">
        <v>PSYC 2900 SPECIAL TOPICS (3)</v>
      </c>
    </row>
    <row r="407" spans="16:16">
      <c r="P407" t="str">
        <v>PSYC 2990 INTERNSHIP (1)</v>
      </c>
    </row>
    <row r="408" spans="16:16">
      <c r="P408" t="str">
        <v>PSYC 2990 INTERNSHIP (2)</v>
      </c>
    </row>
    <row r="409" spans="16:16">
      <c r="P409" t="str">
        <v>PSYC 2990 INTERNSHIP (3)</v>
      </c>
    </row>
    <row r="410" spans="16:16">
      <c r="P410" t="str">
        <v>PSYC 2990 INTERNSHIP (4)</v>
      </c>
    </row>
    <row r="411" spans="16:16">
      <c r="P411" t="str">
        <v>SOCI 1010 INTRODUCTION TO SOCIOLOGY (3)</v>
      </c>
    </row>
    <row r="412" spans="16:16">
      <c r="P412" t="str">
        <v>SOCI 1400 INTRODUCTION TO CULTURAL ANTHROPOLOGY (3)</v>
      </c>
    </row>
    <row r="413" spans="16:16">
      <c r="P413" t="str">
        <v>SOCI 2010 SOCIAL PROBLEMS (3)</v>
      </c>
    </row>
    <row r="414" spans="16:16">
      <c r="P414" t="str">
        <v>SOCI 2150 EXPLORING UNITY &amp; DIVERISTY (3)</v>
      </c>
    </row>
    <row r="415" spans="16:16">
      <c r="P415" t="str">
        <v>SOCI 2880 STATISTICS FOR SOCIAL SCIENCES (3)</v>
      </c>
    </row>
    <row r="416" spans="16:16">
      <c r="P416" t="str">
        <v>SOCI 2900 SPECIAL TOPICS (1)</v>
      </c>
    </row>
    <row r="417" spans="16:16">
      <c r="P417" t="str">
        <v>SOCI 2900 SPECIAL TOPICS (2)</v>
      </c>
    </row>
    <row r="418" spans="16:16">
      <c r="P418" t="str">
        <v>SOCI 2900 SPECIAL TOPICS (3)</v>
      </c>
    </row>
    <row r="419" spans="16:16">
      <c r="P419" t="str">
        <v>SOCI 2990 INTERNSHIP (1)</v>
      </c>
    </row>
    <row r="420" spans="16:16">
      <c r="P420" t="str">
        <v>SOCI 2990 INTERNSHIP (2)</v>
      </c>
    </row>
    <row r="421" spans="16:16">
      <c r="P421" t="str">
        <v>SOCI 2990 INTERNSHIP (3)</v>
      </c>
    </row>
    <row r="422" spans="16:16">
      <c r="P422" t="str">
        <v>SOCI 2990 INTERNSHIP (4)</v>
      </c>
    </row>
    <row r="423" spans="16:16">
      <c r="P423" t="str">
        <v>SPAN 1010 ELEMTENTARY SPANISH I (5)</v>
      </c>
    </row>
    <row r="424" spans="16:16">
      <c r="P424" t="str">
        <v>SPAN 1020 ELEMENTARY SPANISH II (5)</v>
      </c>
    </row>
    <row r="425" spans="16:16">
      <c r="P425" t="str">
        <v>SPAN 2010 INTERMEDIATE SPANISH I (3)</v>
      </c>
    </row>
    <row r="426" spans="16:16">
      <c r="P426" t="str">
        <v>SPAN 2020 INTERMEDIATE SPANISH II (3)</v>
      </c>
    </row>
    <row r="427" spans="16:16">
      <c r="P427" t="str">
        <v>SPAN 2900 SPECIAL TOPICS (1)</v>
      </c>
    </row>
    <row r="428" spans="16:16">
      <c r="P428" t="str">
        <v>SPAN 2900 SPECIAL TOPICS (2)</v>
      </c>
    </row>
    <row r="429" spans="16:16">
      <c r="P429" t="str">
        <v>SPAN 2900 SPECIAL TOPICS (3)</v>
      </c>
    </row>
    <row r="430" spans="16:16">
      <c r="P430" t="str">
        <v>SPAN 2990 INTERNSHIP (1)</v>
      </c>
    </row>
    <row r="431" spans="16:16">
      <c r="P431" t="str">
        <v>SPAN 2990 INTERNSHIP (2)</v>
      </c>
    </row>
    <row r="432" spans="16:16">
      <c r="P432" t="str">
        <v>SPAN 2990 INTERNSHIP (3)</v>
      </c>
    </row>
    <row r="433" spans="16:16">
      <c r="P433" t="str">
        <v>SPAN 2990 INTERNSHIP (4)</v>
      </c>
    </row>
    <row r="434" spans="16:16">
      <c r="P434" t="str">
        <v>SPCH 1110 PUBLIC SPEAKING (3)</v>
      </c>
    </row>
    <row r="435" spans="16:16">
      <c r="P435" t="str">
        <v>THEA 1010 INTRO TO THEATRE (3)</v>
      </c>
    </row>
    <row r="436" spans="16:16">
      <c r="P436" t="str">
        <v>THEA 2900 SPECIAL TOPICS (1)</v>
      </c>
    </row>
    <row r="437" spans="16:16">
      <c r="P437" t="str">
        <v>THEA 2900 SPECIAL TOPICS (2)</v>
      </c>
    </row>
    <row r="438" spans="16:16">
      <c r="P438" t="str">
        <v>THEA 2900 SPECIAL TOPICS (3)</v>
      </c>
    </row>
    <row r="439" spans="16:16">
      <c r="P439" t="str">
        <v>THEA 2990 INTERNSHIP (1)</v>
      </c>
    </row>
    <row r="440" spans="16:16">
      <c r="P440" t="str">
        <v>THEA 2990 INTERNSHIP (2)</v>
      </c>
    </row>
    <row r="441" spans="16:16">
      <c r="P441" t="str">
        <v>THEA 2990 INTERNSHIP (3)</v>
      </c>
    </row>
    <row r="442" spans="16:16">
      <c r="P442" t="str">
        <v>THEA 2990 INTERNSHIP (4)</v>
      </c>
    </row>
    <row r="443" spans="16:16">
      <c r="P443" t="str">
        <v>WELD 1010 INTRODUCTION TO WELDING (3)</v>
      </c>
    </row>
    <row r="444" spans="16:16">
      <c r="P444" t="str">
        <v>WELD 1020 WELDING BLUEPRINTS: SYMBOLS, TERMS AND DEFINITIONS (3)</v>
      </c>
    </row>
    <row r="445" spans="16:16">
      <c r="P445" t="str">
        <v>WELD 1100 INDUSTRIAL CUTTING (3)</v>
      </c>
    </row>
    <row r="446" spans="16:16">
      <c r="P446" t="str">
        <v>WELD 2900 SPECIAL TOPICS (1)</v>
      </c>
    </row>
    <row r="447" spans="16:16">
      <c r="P447" t="str">
        <v>WELD 2900 SPECIAL TOPICS (2)</v>
      </c>
    </row>
    <row r="448" spans="16:16">
      <c r="P448" t="str">
        <v>WELD 2900 SPECIAL TOPICS (3)</v>
      </c>
    </row>
    <row r="449" spans="16:16">
      <c r="P449" t="str">
        <v>WELD 2990 INTERNSHIP (1)</v>
      </c>
    </row>
    <row r="450" spans="16:16">
      <c r="P450" t="str">
        <v>WELD 2990 INTERNSHIP (2)</v>
      </c>
    </row>
    <row r="451" spans="16:16">
      <c r="P451" t="str">
        <v>WELD 2990 INTERNSHIP (3)</v>
      </c>
    </row>
    <row r="452" spans="16:16">
      <c r="P452" t="str">
        <v>WELD 2990 INTERNSHIP (4)</v>
      </c>
    </row>
    <row r="453" spans="16:16">
      <c r="P453" t="str">
        <v>Course not listed. Detail in comments (1 cr.)</v>
      </c>
    </row>
    <row r="454" spans="16:16">
      <c r="P454" t="str">
        <v>Course not listed. Detail in comments (2 cr.)</v>
      </c>
    </row>
    <row r="455" spans="16:16">
      <c r="P455" t="str">
        <v>Course not listed. Detail in comments (3 cr.)</v>
      </c>
    </row>
    <row r="456" spans="16:16">
      <c r="P456" t="str">
        <v>Course not listed. Detail in comments (4 cr.)</v>
      </c>
    </row>
    <row r="457" spans="16:16">
      <c r="P457" t="str">
        <v>Exempt from requirement after speaking with Registrar. Detail in comments.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88B76C-124D-4139-BA7E-D651C6AC28EC}">
  <sheetPr>
    <tabColor theme="5" tint="-0.249977111117893"/>
    <pageSetUpPr fitToPage="1"/>
  </sheetPr>
  <dimension ref="B1:K74"/>
  <sheetViews>
    <sheetView zoomScale="150" zoomScaleNormal="70" zoomScaleSheetLayoutView="79" zoomScalePageLayoutView="70" workbookViewId="0">
      <selection activeCell="C7" sqref="C7:E7"/>
    </sheetView>
  </sheetViews>
  <sheetFormatPr defaultColWidth="8" defaultRowHeight="16.5"/>
  <cols>
    <col min="1" max="1" width="3.85546875" style="4" customWidth="1"/>
    <col min="2" max="2" width="10.140625" style="2" customWidth="1"/>
    <col min="3" max="3" width="17.7109375" style="2" customWidth="1"/>
    <col min="4" max="4" width="20.140625" style="2" customWidth="1"/>
    <col min="5" max="5" width="9.5703125" style="2" customWidth="1"/>
    <col min="6" max="6" width="23" style="2" customWidth="1"/>
    <col min="7" max="7" width="13.28515625" style="2" customWidth="1"/>
    <col min="8" max="8" width="8.140625" style="2" customWidth="1"/>
    <col min="9" max="9" width="6.85546875" style="2" customWidth="1"/>
    <col min="10" max="10" width="10.42578125" style="2" customWidth="1"/>
    <col min="11" max="11" width="8" style="4" hidden="1" customWidth="1"/>
    <col min="12" max="16384" width="8" style="4"/>
  </cols>
  <sheetData>
    <row r="1" spans="2:10" ht="18.75">
      <c r="B1" s="1"/>
      <c r="I1" s="3"/>
    </row>
    <row r="2" spans="2:10" ht="18.75">
      <c r="B2" s="1"/>
    </row>
    <row r="3" spans="2:10" ht="18.75">
      <c r="B3" s="1"/>
    </row>
    <row r="4" spans="2:10" ht="18.75">
      <c r="B4" s="115" t="s">
        <v>738</v>
      </c>
      <c r="C4" s="115"/>
      <c r="D4" s="115"/>
      <c r="E4" s="115"/>
      <c r="F4" s="115"/>
      <c r="G4" s="115"/>
      <c r="H4" s="115"/>
      <c r="I4" s="115"/>
      <c r="J4" s="115"/>
    </row>
    <row r="5" spans="2:10" ht="23.45" customHeight="1">
      <c r="B5" s="116" t="s">
        <v>813</v>
      </c>
      <c r="C5" s="115"/>
      <c r="D5" s="115"/>
      <c r="E5" s="115"/>
      <c r="F5" s="115"/>
      <c r="G5" s="115"/>
      <c r="H5" s="115"/>
      <c r="I5" s="115"/>
      <c r="J5" s="115"/>
    </row>
    <row r="6" spans="2:10" ht="10.15" customHeight="1">
      <c r="B6" s="5"/>
    </row>
    <row r="7" spans="2:10" ht="24" customHeight="1">
      <c r="B7" s="6" t="s">
        <v>740</v>
      </c>
      <c r="C7" s="117"/>
      <c r="D7" s="118"/>
      <c r="E7" s="119"/>
      <c r="F7" s="7"/>
      <c r="G7" s="8" t="s">
        <v>741</v>
      </c>
      <c r="H7" s="120"/>
      <c r="I7" s="121"/>
      <c r="J7" s="122"/>
    </row>
    <row r="8" spans="2:10" ht="24" customHeight="1">
      <c r="B8" s="9" t="s">
        <v>742</v>
      </c>
      <c r="C8" s="123"/>
      <c r="D8" s="124"/>
      <c r="E8" s="125"/>
      <c r="F8" s="7"/>
      <c r="G8" s="10" t="s">
        <v>743</v>
      </c>
      <c r="H8" s="126"/>
      <c r="I8" s="127"/>
      <c r="J8" s="128"/>
    </row>
    <row r="9" spans="2:10" ht="24" customHeight="1">
      <c r="B9" s="11" t="s">
        <v>744</v>
      </c>
      <c r="C9" s="131"/>
      <c r="D9" s="132"/>
      <c r="E9" s="133"/>
      <c r="F9" s="7"/>
      <c r="G9" s="12" t="s">
        <v>745</v>
      </c>
      <c r="H9" s="134"/>
      <c r="I9" s="135"/>
      <c r="J9" s="136"/>
    </row>
    <row r="10" spans="2:10" ht="10.9" customHeight="1">
      <c r="B10" s="13"/>
      <c r="C10" s="14"/>
      <c r="D10" s="14"/>
      <c r="F10" s="7"/>
      <c r="G10" s="15"/>
      <c r="H10" s="15"/>
      <c r="I10" s="15"/>
      <c r="J10" s="15"/>
    </row>
    <row r="11" spans="2:10" ht="45" customHeight="1">
      <c r="B11" s="137" t="s">
        <v>746</v>
      </c>
      <c r="C11" s="137"/>
      <c r="D11" s="137"/>
      <c r="E11" s="137"/>
      <c r="F11" s="137"/>
      <c r="G11" s="137"/>
      <c r="H11" s="137"/>
      <c r="I11" s="137"/>
      <c r="J11" s="137"/>
    </row>
    <row r="12" spans="2:10" ht="18.600000000000001" customHeight="1">
      <c r="B12" s="138" t="s">
        <v>814</v>
      </c>
      <c r="C12" s="139"/>
      <c r="D12" s="139"/>
      <c r="E12" s="139"/>
      <c r="F12" s="139"/>
      <c r="G12" s="139"/>
      <c r="H12" s="139"/>
      <c r="I12" s="139"/>
      <c r="J12" s="140"/>
    </row>
    <row r="13" spans="2:10" ht="16.5" customHeight="1">
      <c r="B13" s="141" t="s">
        <v>748</v>
      </c>
      <c r="C13" s="142"/>
      <c r="D13" s="142"/>
      <c r="E13" s="142"/>
      <c r="F13" s="142"/>
      <c r="G13" s="142"/>
      <c r="H13" s="142"/>
      <c r="I13" s="142"/>
      <c r="J13" s="143"/>
    </row>
    <row r="14" spans="2:10" ht="58.15" customHeight="1">
      <c r="B14" s="144" t="s">
        <v>749</v>
      </c>
      <c r="C14" s="145"/>
      <c r="D14" s="145"/>
      <c r="E14" s="145"/>
      <c r="F14" s="145"/>
      <c r="G14" s="145"/>
      <c r="H14" s="145"/>
      <c r="I14" s="145"/>
      <c r="J14" s="146"/>
    </row>
    <row r="15" spans="2:10" ht="34.9" customHeight="1">
      <c r="B15" s="147" t="s">
        <v>750</v>
      </c>
      <c r="C15" s="129" t="s">
        <v>751</v>
      </c>
      <c r="D15" s="129" t="s">
        <v>752</v>
      </c>
      <c r="E15" s="149" t="s">
        <v>753</v>
      </c>
      <c r="F15" s="150"/>
      <c r="G15" s="151"/>
      <c r="H15" s="149" t="s">
        <v>754</v>
      </c>
      <c r="I15" s="151"/>
      <c r="J15" s="129" t="s">
        <v>5</v>
      </c>
    </row>
    <row r="16" spans="2:10" ht="13.9" customHeight="1">
      <c r="B16" s="148"/>
      <c r="C16" s="130"/>
      <c r="D16" s="130"/>
      <c r="E16" s="152"/>
      <c r="F16" s="153"/>
      <c r="G16" s="154"/>
      <c r="H16" s="16" t="s">
        <v>755</v>
      </c>
      <c r="I16" s="17" t="s">
        <v>756</v>
      </c>
      <c r="J16" s="130"/>
    </row>
    <row r="17" spans="2:11" ht="42" customHeight="1">
      <c r="B17" s="155" t="s">
        <v>757</v>
      </c>
      <c r="C17" s="18" t="s">
        <v>758</v>
      </c>
      <c r="D17" s="18" t="s">
        <v>759</v>
      </c>
      <c r="E17" s="157" t="s">
        <v>0</v>
      </c>
      <c r="F17" s="158"/>
      <c r="G17" s="159"/>
      <c r="H17" s="19" t="s">
        <v>4</v>
      </c>
      <c r="I17" s="20"/>
      <c r="J17" s="20" t="s">
        <v>5</v>
      </c>
      <c r="K17" s="87" t="str">
        <f>_xlfn.XLOOKUP(E17,'Catalog List Data'!A:A,'Catalog List Data'!Credits)</f>
        <v>Credits</v>
      </c>
    </row>
    <row r="18" spans="2:11" ht="67.5" customHeight="1">
      <c r="B18" s="156"/>
      <c r="C18" s="21" t="s">
        <v>760</v>
      </c>
      <c r="D18" s="110" t="s">
        <v>815</v>
      </c>
      <c r="E18" s="157" t="s">
        <v>0</v>
      </c>
      <c r="F18" s="158"/>
      <c r="G18" s="159"/>
      <c r="H18" s="19" t="s">
        <v>4</v>
      </c>
      <c r="I18" s="20"/>
      <c r="J18" s="20" t="s">
        <v>5</v>
      </c>
      <c r="K18" s="87" t="str">
        <f>_xlfn.XLOOKUP(E18,'Catalog List Data'!A:A,'Catalog List Data'!Credits)</f>
        <v>Credits</v>
      </c>
    </row>
    <row r="19" spans="2:11" ht="33" customHeight="1">
      <c r="B19" s="160" t="s">
        <v>762</v>
      </c>
      <c r="C19" s="163" t="s">
        <v>763</v>
      </c>
      <c r="D19" s="23" t="s">
        <v>764</v>
      </c>
      <c r="E19" s="157" t="s">
        <v>0</v>
      </c>
      <c r="F19" s="158"/>
      <c r="G19" s="159"/>
      <c r="H19" s="19" t="s">
        <v>4</v>
      </c>
      <c r="I19" s="20"/>
      <c r="J19" s="20" t="s">
        <v>5</v>
      </c>
      <c r="K19" s="87" t="str">
        <f>_xlfn.XLOOKUP(E19,'Catalog List Data'!A:A,'Catalog List Data'!Credits)</f>
        <v>Credits</v>
      </c>
    </row>
    <row r="20" spans="2:11" ht="38.25" customHeight="1">
      <c r="B20" s="161"/>
      <c r="C20" s="164"/>
      <c r="D20" s="109" t="s">
        <v>816</v>
      </c>
      <c r="E20" s="157" t="s">
        <v>0</v>
      </c>
      <c r="F20" s="158"/>
      <c r="G20" s="159"/>
      <c r="H20" s="19" t="s">
        <v>4</v>
      </c>
      <c r="I20" s="20"/>
      <c r="J20" s="20" t="s">
        <v>5</v>
      </c>
      <c r="K20" s="87" t="str">
        <f>_xlfn.XLOOKUP(E20,'Catalog List Data'!A:A,'Catalog List Data'!Credits)</f>
        <v>Credits</v>
      </c>
    </row>
    <row r="21" spans="2:11" ht="55.5" customHeight="1">
      <c r="B21" s="162"/>
      <c r="C21" s="22" t="s">
        <v>766</v>
      </c>
      <c r="D21" s="108" t="s">
        <v>817</v>
      </c>
      <c r="E21" s="157" t="s">
        <v>0</v>
      </c>
      <c r="F21" s="158"/>
      <c r="G21" s="159"/>
      <c r="H21" s="19" t="s">
        <v>4</v>
      </c>
      <c r="I21" s="20"/>
      <c r="J21" s="20" t="s">
        <v>5</v>
      </c>
      <c r="K21" s="87" t="str">
        <f>_xlfn.XLOOKUP(E21,'Catalog List Data'!A:A,'Catalog List Data'!Credits)</f>
        <v>Credits</v>
      </c>
    </row>
    <row r="22" spans="2:11" ht="205.5" customHeight="1">
      <c r="B22" s="165" t="s">
        <v>818</v>
      </c>
      <c r="C22" s="24" t="s">
        <v>770</v>
      </c>
      <c r="D22" s="107" t="s">
        <v>819</v>
      </c>
      <c r="E22" s="157" t="s">
        <v>0</v>
      </c>
      <c r="F22" s="158"/>
      <c r="G22" s="159"/>
      <c r="H22" s="19" t="s">
        <v>4</v>
      </c>
      <c r="I22" s="20"/>
      <c r="J22" s="20" t="s">
        <v>5</v>
      </c>
      <c r="K22" s="87" t="str">
        <f>_xlfn.XLOOKUP(E22,'Catalog List Data'!A:A,'Catalog List Data'!Credits)</f>
        <v>Credits</v>
      </c>
    </row>
    <row r="23" spans="2:11" ht="57.75" customHeight="1">
      <c r="B23" s="165"/>
      <c r="C23" s="25" t="s">
        <v>772</v>
      </c>
      <c r="D23" s="106" t="s">
        <v>820</v>
      </c>
      <c r="E23" s="157" t="s">
        <v>0</v>
      </c>
      <c r="F23" s="158"/>
      <c r="G23" s="159"/>
      <c r="H23" s="19" t="s">
        <v>4</v>
      </c>
      <c r="I23" s="20"/>
      <c r="J23" s="20" t="s">
        <v>5</v>
      </c>
      <c r="K23" s="87" t="str">
        <f>_xlfn.XLOOKUP(E23,'Catalog List Data'!A:A,'Catalog List Data'!Credits)</f>
        <v>Credits</v>
      </c>
    </row>
    <row r="24" spans="2:11" ht="122.25" customHeight="1">
      <c r="B24" s="165"/>
      <c r="C24" s="24" t="s">
        <v>774</v>
      </c>
      <c r="D24" s="112" t="s">
        <v>775</v>
      </c>
      <c r="E24" s="157" t="s">
        <v>0</v>
      </c>
      <c r="F24" s="158"/>
      <c r="G24" s="159"/>
      <c r="H24" s="19" t="s">
        <v>4</v>
      </c>
      <c r="I24" s="20"/>
      <c r="J24" s="20" t="s">
        <v>5</v>
      </c>
      <c r="K24" s="87" t="str">
        <f>_xlfn.XLOOKUP(E24,'Catalog List Data'!A:A,'Catalog List Data'!Credits)</f>
        <v>Credits</v>
      </c>
    </row>
    <row r="25" spans="2:11" ht="60.75" customHeight="1">
      <c r="B25" s="166" t="s">
        <v>776</v>
      </c>
      <c r="C25" s="26" t="s">
        <v>777</v>
      </c>
      <c r="D25" s="26" t="s">
        <v>821</v>
      </c>
      <c r="E25" s="157" t="s">
        <v>0</v>
      </c>
      <c r="F25" s="158"/>
      <c r="G25" s="159"/>
      <c r="H25" s="19" t="s">
        <v>4</v>
      </c>
      <c r="I25" s="20"/>
      <c r="J25" s="20" t="s">
        <v>5</v>
      </c>
      <c r="K25" s="87" t="str">
        <f>_xlfn.XLOOKUP(E25,'Catalog List Data'!A:A,'Catalog List Data'!Credits)</f>
        <v>Credits</v>
      </c>
    </row>
    <row r="26" spans="2:11" ht="214.5" customHeight="1">
      <c r="B26" s="167"/>
      <c r="C26" s="27" t="s">
        <v>779</v>
      </c>
      <c r="D26" s="105" t="s">
        <v>822</v>
      </c>
      <c r="E26" s="157" t="s">
        <v>0</v>
      </c>
      <c r="F26" s="158"/>
      <c r="G26" s="159"/>
      <c r="H26" s="19" t="s">
        <v>4</v>
      </c>
      <c r="I26" s="20"/>
      <c r="J26" s="20" t="s">
        <v>5</v>
      </c>
      <c r="K26" s="87" t="str">
        <f>_xlfn.XLOOKUP(E26,'Catalog List Data'!A:A,'Catalog List Data'!Credits)</f>
        <v>Credits</v>
      </c>
    </row>
    <row r="27" spans="2:11" ht="19.5" customHeight="1">
      <c r="B27" s="168" t="s">
        <v>823</v>
      </c>
      <c r="C27" s="169" t="s">
        <v>782</v>
      </c>
      <c r="D27" s="90" t="s">
        <v>783</v>
      </c>
      <c r="E27" s="157" t="s">
        <v>768</v>
      </c>
      <c r="F27" s="158"/>
      <c r="G27" s="159"/>
      <c r="H27" s="19" t="s">
        <v>4</v>
      </c>
      <c r="I27" s="20"/>
      <c r="J27" s="20" t="s">
        <v>5</v>
      </c>
      <c r="K27" s="87" t="str">
        <f>_xlfn.XLOOKUP(E27,'Catalog List Data'!A:A,'Catalog List Data'!Credits)</f>
        <v>Credits</v>
      </c>
    </row>
    <row r="28" spans="2:11" ht="19.5" customHeight="1">
      <c r="B28" s="168"/>
      <c r="C28" s="170"/>
      <c r="D28" s="90" t="s">
        <v>784</v>
      </c>
      <c r="E28" s="157" t="s">
        <v>768</v>
      </c>
      <c r="F28" s="158"/>
      <c r="G28" s="159"/>
      <c r="H28" s="19" t="s">
        <v>4</v>
      </c>
      <c r="I28" s="20"/>
      <c r="J28" s="20" t="s">
        <v>5</v>
      </c>
      <c r="K28" s="87" t="str">
        <f>_xlfn.XLOOKUP(E28,'Catalog List Data'!A:A,'Catalog List Data'!Credits)</f>
        <v>Credits</v>
      </c>
    </row>
    <row r="29" spans="2:11" ht="19.5" customHeight="1">
      <c r="B29" s="168"/>
      <c r="C29" s="171" t="s">
        <v>785</v>
      </c>
      <c r="D29" s="174" t="s">
        <v>786</v>
      </c>
      <c r="E29" s="157" t="s">
        <v>768</v>
      </c>
      <c r="F29" s="158"/>
      <c r="G29" s="159"/>
      <c r="H29" s="19" t="s">
        <v>4</v>
      </c>
      <c r="I29" s="20"/>
      <c r="J29" s="20" t="s">
        <v>5</v>
      </c>
      <c r="K29" s="87" t="str">
        <f>_xlfn.XLOOKUP(E29,'Catalog List Data'!A:A,'Catalog List Data'!Credits)</f>
        <v>Credits</v>
      </c>
    </row>
    <row r="30" spans="2:11" ht="19.5" customHeight="1">
      <c r="B30" s="168"/>
      <c r="C30" s="172"/>
      <c r="D30" s="175"/>
      <c r="E30" s="157" t="s">
        <v>768</v>
      </c>
      <c r="F30" s="158"/>
      <c r="G30" s="159"/>
      <c r="H30" s="19" t="s">
        <v>4</v>
      </c>
      <c r="I30" s="20"/>
      <c r="J30" s="20" t="s">
        <v>5</v>
      </c>
      <c r="K30" s="87" t="str">
        <f>_xlfn.XLOOKUP(E30,'Catalog List Data'!A:A,'Catalog List Data'!Credits)</f>
        <v>Credits</v>
      </c>
    </row>
    <row r="31" spans="2:11" ht="36" customHeight="1">
      <c r="B31" s="168"/>
      <c r="C31" s="172"/>
      <c r="D31" s="175"/>
      <c r="E31" s="157" t="s">
        <v>768</v>
      </c>
      <c r="F31" s="158"/>
      <c r="G31" s="159"/>
      <c r="H31" s="19" t="s">
        <v>4</v>
      </c>
      <c r="I31" s="20"/>
      <c r="J31" s="20" t="s">
        <v>5</v>
      </c>
      <c r="K31" s="87" t="str">
        <f>_xlfn.XLOOKUP(E31,'Catalog List Data'!A:A,'Catalog List Data'!Credits)</f>
        <v>Credits</v>
      </c>
    </row>
    <row r="32" spans="2:11" ht="24.75" customHeight="1">
      <c r="B32" s="168"/>
      <c r="C32" s="173"/>
      <c r="D32" s="176"/>
      <c r="E32" s="157" t="s">
        <v>768</v>
      </c>
      <c r="F32" s="158"/>
      <c r="G32" s="159"/>
      <c r="H32" s="19" t="s">
        <v>4</v>
      </c>
      <c r="I32" s="20"/>
      <c r="J32" s="20" t="s">
        <v>5</v>
      </c>
      <c r="K32" s="87" t="str">
        <f>_xlfn.XLOOKUP(E32,'Catalog List Data'!A:A,'Catalog List Data'!Credits)</f>
        <v>Credits</v>
      </c>
    </row>
    <row r="33" spans="2:11" ht="75" customHeight="1">
      <c r="B33" s="181" t="s">
        <v>787</v>
      </c>
      <c r="C33" s="182"/>
      <c r="D33" s="183"/>
      <c r="E33" s="184">
        <f>_xlfn.AGGREGATE(9,6,K17:K32)</f>
        <v>0</v>
      </c>
      <c r="F33" s="185"/>
      <c r="G33" s="185"/>
      <c r="H33" s="185"/>
      <c r="I33" s="185"/>
      <c r="J33" s="186"/>
    </row>
    <row r="34" spans="2:11">
      <c r="B34" s="28"/>
    </row>
    <row r="35" spans="2:11" ht="33" customHeight="1">
      <c r="B35" s="187" t="s">
        <v>824</v>
      </c>
      <c r="C35" s="188"/>
      <c r="D35" s="188"/>
      <c r="E35" s="188"/>
      <c r="F35" s="188"/>
      <c r="G35" s="188"/>
      <c r="H35" s="188"/>
      <c r="I35" s="188"/>
      <c r="J35" s="189"/>
    </row>
    <row r="36" spans="2:11" ht="36" customHeight="1">
      <c r="B36" s="144" t="s">
        <v>789</v>
      </c>
      <c r="C36" s="190"/>
      <c r="D36" s="190"/>
      <c r="E36" s="190"/>
      <c r="F36" s="190"/>
      <c r="G36" s="190"/>
      <c r="H36" s="190"/>
      <c r="I36" s="190"/>
      <c r="J36" s="191"/>
    </row>
    <row r="37" spans="2:11" ht="14.45" customHeight="1">
      <c r="B37" s="149" t="s">
        <v>753</v>
      </c>
      <c r="C37" s="150"/>
      <c r="D37" s="150"/>
      <c r="E37" s="150"/>
      <c r="F37" s="150"/>
      <c r="G37" s="151"/>
      <c r="H37" s="192" t="s">
        <v>754</v>
      </c>
      <c r="I37" s="193"/>
      <c r="J37" s="151" t="s">
        <v>5</v>
      </c>
    </row>
    <row r="38" spans="2:11" ht="13.9" customHeight="1">
      <c r="B38" s="152"/>
      <c r="C38" s="153"/>
      <c r="D38" s="153"/>
      <c r="E38" s="153"/>
      <c r="F38" s="153"/>
      <c r="G38" s="154"/>
      <c r="H38" s="29" t="s">
        <v>755</v>
      </c>
      <c r="I38" s="30" t="s">
        <v>756</v>
      </c>
      <c r="J38" s="154"/>
    </row>
    <row r="39" spans="2:11" ht="13.9" customHeight="1">
      <c r="B39" s="194" t="s">
        <v>825</v>
      </c>
      <c r="C39" s="195"/>
      <c r="D39" s="195"/>
      <c r="E39" s="195"/>
      <c r="F39" s="195"/>
      <c r="G39" s="195"/>
      <c r="H39" s="195"/>
      <c r="I39" s="195"/>
      <c r="J39" s="196"/>
    </row>
    <row r="40" spans="2:11" ht="25.5" customHeight="1">
      <c r="B40" s="237" t="s">
        <v>791</v>
      </c>
      <c r="C40" s="238"/>
      <c r="D40" s="179" t="s">
        <v>768</v>
      </c>
      <c r="E40" s="179"/>
      <c r="F40" s="179"/>
      <c r="G40" s="180"/>
      <c r="H40" s="19" t="s">
        <v>4</v>
      </c>
      <c r="I40" s="20"/>
      <c r="J40" s="20" t="s">
        <v>5</v>
      </c>
      <c r="K40" s="87" t="str">
        <f>_xlfn.XLOOKUP(D40,'Catalog List Data'!A:A,'Catalog List Data'!Credits)</f>
        <v>Credits</v>
      </c>
    </row>
    <row r="41" spans="2:11" ht="25.5" customHeight="1">
      <c r="B41" s="237" t="s">
        <v>826</v>
      </c>
      <c r="C41" s="238"/>
      <c r="D41" s="179" t="s">
        <v>768</v>
      </c>
      <c r="E41" s="179"/>
      <c r="F41" s="179"/>
      <c r="G41" s="180"/>
      <c r="H41" s="19" t="s">
        <v>4</v>
      </c>
      <c r="I41" s="20"/>
      <c r="J41" s="20" t="s">
        <v>5</v>
      </c>
      <c r="K41" s="87" t="str">
        <f>_xlfn.XLOOKUP(D41,'Catalog List Data'!A:A,'Catalog List Data'!Credits)</f>
        <v>Credits</v>
      </c>
    </row>
    <row r="42" spans="2:11" ht="25.5" customHeight="1">
      <c r="B42" s="237" t="s">
        <v>827</v>
      </c>
      <c r="C42" s="238"/>
      <c r="D42" s="179" t="s">
        <v>768</v>
      </c>
      <c r="E42" s="179"/>
      <c r="F42" s="179"/>
      <c r="G42" s="180"/>
      <c r="H42" s="19" t="s">
        <v>4</v>
      </c>
      <c r="I42" s="20"/>
      <c r="J42" s="20" t="s">
        <v>5</v>
      </c>
      <c r="K42" s="87" t="str">
        <f>_xlfn.XLOOKUP(D42,'Catalog List Data'!A:A,'Catalog List Data'!Credits)</f>
        <v>Credits</v>
      </c>
    </row>
    <row r="43" spans="2:11" ht="13.15" customHeight="1">
      <c r="B43" s="194" t="s">
        <v>794</v>
      </c>
      <c r="C43" s="195"/>
      <c r="D43" s="195"/>
      <c r="E43" s="195"/>
      <c r="F43" s="195"/>
      <c r="G43" s="195"/>
      <c r="H43" s="195"/>
      <c r="I43" s="195"/>
      <c r="J43" s="196"/>
      <c r="K43" s="87">
        <f>_xlfn.XLOOKUP(D43,'Catalog List Data'!A:A,'Catalog List Data'!Credits)</f>
        <v>0</v>
      </c>
    </row>
    <row r="44" spans="2:11" ht="30.75" customHeight="1">
      <c r="B44" s="237" t="s">
        <v>828</v>
      </c>
      <c r="C44" s="238"/>
      <c r="D44" s="158" t="s">
        <v>768</v>
      </c>
      <c r="E44" s="158"/>
      <c r="F44" s="158"/>
      <c r="G44" s="159"/>
      <c r="H44" s="19" t="s">
        <v>4</v>
      </c>
      <c r="I44" s="20"/>
      <c r="J44" s="20" t="s">
        <v>5</v>
      </c>
      <c r="K44" s="87" t="str">
        <f>_xlfn.XLOOKUP(D44,'Catalog List Data'!A:A,'Catalog List Data'!Credits)</f>
        <v>Credits</v>
      </c>
    </row>
    <row r="45" spans="2:11" ht="30.75" customHeight="1">
      <c r="B45" s="237"/>
      <c r="C45" s="238"/>
      <c r="D45" s="158" t="s">
        <v>768</v>
      </c>
      <c r="E45" s="158"/>
      <c r="F45" s="158"/>
      <c r="G45" s="159"/>
      <c r="H45" s="19" t="s">
        <v>4</v>
      </c>
      <c r="I45" s="20"/>
      <c r="J45" s="20" t="s">
        <v>5</v>
      </c>
      <c r="K45" s="87" t="str">
        <f>_xlfn.XLOOKUP(D45,'Catalog List Data'!A:A,'Catalog List Data'!Credits)</f>
        <v>Credits</v>
      </c>
    </row>
    <row r="46" spans="2:11" ht="30.75" customHeight="1">
      <c r="B46" s="237"/>
      <c r="C46" s="238"/>
      <c r="D46" s="158" t="s">
        <v>768</v>
      </c>
      <c r="E46" s="158"/>
      <c r="F46" s="158"/>
      <c r="G46" s="159"/>
      <c r="H46" s="19" t="s">
        <v>4</v>
      </c>
      <c r="I46" s="20"/>
      <c r="J46" s="20" t="s">
        <v>5</v>
      </c>
      <c r="K46" s="87" t="str">
        <f>_xlfn.XLOOKUP(D46,'Catalog List Data'!A:A,'Catalog List Data'!Credits)</f>
        <v>Credits</v>
      </c>
    </row>
    <row r="47" spans="2:11" ht="30.75" customHeight="1">
      <c r="B47" s="237"/>
      <c r="C47" s="238"/>
      <c r="D47" s="158" t="s">
        <v>768</v>
      </c>
      <c r="E47" s="158"/>
      <c r="F47" s="158"/>
      <c r="G47" s="159"/>
      <c r="H47" s="19" t="s">
        <v>4</v>
      </c>
      <c r="I47" s="20"/>
      <c r="J47" s="20" t="s">
        <v>5</v>
      </c>
      <c r="K47" s="87" t="str">
        <f>_xlfn.XLOOKUP(D47,'Catalog List Data'!A:A,'Catalog List Data'!Credits)</f>
        <v>Credits</v>
      </c>
    </row>
    <row r="48" spans="2:11" ht="66.75" customHeight="1">
      <c r="B48" s="203" t="s">
        <v>796</v>
      </c>
      <c r="C48" s="204"/>
      <c r="D48" s="203">
        <f>_xlfn.AGGREGATE(9,6,K40:K42,K44:K47)</f>
        <v>0</v>
      </c>
      <c r="E48" s="205"/>
      <c r="F48" s="205"/>
      <c r="G48" s="205"/>
      <c r="H48" s="206"/>
      <c r="I48" s="206"/>
      <c r="J48" s="204"/>
    </row>
    <row r="49" spans="2:11" ht="24" customHeight="1">
      <c r="B49" s="31"/>
      <c r="C49" s="32"/>
      <c r="D49" s="32"/>
      <c r="E49" s="32"/>
      <c r="F49" s="32"/>
      <c r="G49" s="32"/>
      <c r="H49" s="32"/>
      <c r="I49" s="32"/>
      <c r="J49" s="33"/>
    </row>
    <row r="50" spans="2:11" ht="34.15" customHeight="1">
      <c r="B50" s="207" t="s">
        <v>829</v>
      </c>
      <c r="C50" s="208"/>
      <c r="D50" s="208"/>
      <c r="E50" s="208"/>
      <c r="F50" s="208"/>
      <c r="G50" s="208"/>
      <c r="H50" s="208"/>
      <c r="I50" s="208"/>
      <c r="J50" s="209"/>
    </row>
    <row r="51" spans="2:11" ht="33.6" customHeight="1">
      <c r="B51" s="144" t="s">
        <v>798</v>
      </c>
      <c r="C51" s="145"/>
      <c r="D51" s="145"/>
      <c r="E51" s="145"/>
      <c r="F51" s="145"/>
      <c r="G51" s="145"/>
      <c r="H51" s="145"/>
      <c r="I51" s="145"/>
      <c r="J51" s="146"/>
    </row>
    <row r="52" spans="2:11" ht="22.15" customHeight="1">
      <c r="B52" s="149" t="s">
        <v>753</v>
      </c>
      <c r="C52" s="150"/>
      <c r="D52" s="150"/>
      <c r="E52" s="150"/>
      <c r="F52" s="150"/>
      <c r="G52" s="151"/>
      <c r="H52" s="192" t="s">
        <v>754</v>
      </c>
      <c r="I52" s="193"/>
      <c r="J52" s="210" t="s">
        <v>5</v>
      </c>
    </row>
    <row r="53" spans="2:11" ht="13.9" customHeight="1">
      <c r="B53" s="152"/>
      <c r="C53" s="153"/>
      <c r="D53" s="153"/>
      <c r="E53" s="153"/>
      <c r="F53" s="153"/>
      <c r="G53" s="154"/>
      <c r="H53" s="29" t="s">
        <v>755</v>
      </c>
      <c r="I53" s="30" t="s">
        <v>756</v>
      </c>
      <c r="J53" s="211"/>
    </row>
    <row r="54" spans="2:11" ht="30.75" customHeight="1">
      <c r="B54" s="157" t="s">
        <v>768</v>
      </c>
      <c r="C54" s="158"/>
      <c r="D54" s="158"/>
      <c r="E54" s="158"/>
      <c r="F54" s="158"/>
      <c r="G54" s="159"/>
      <c r="H54" s="19" t="s">
        <v>4</v>
      </c>
      <c r="I54" s="20"/>
      <c r="J54" s="20" t="s">
        <v>5</v>
      </c>
      <c r="K54" s="87" t="str">
        <f>_xlfn.XLOOKUP(B54,'Catalog List Data'!A:A,'Catalog List Data'!Credits)</f>
        <v>Credits</v>
      </c>
    </row>
    <row r="55" spans="2:11" ht="30.75" customHeight="1">
      <c r="B55" s="157" t="s">
        <v>768</v>
      </c>
      <c r="C55" s="158"/>
      <c r="D55" s="158"/>
      <c r="E55" s="158"/>
      <c r="F55" s="158"/>
      <c r="G55" s="159"/>
      <c r="H55" s="19" t="s">
        <v>4</v>
      </c>
      <c r="I55" s="20"/>
      <c r="J55" s="20" t="s">
        <v>5</v>
      </c>
      <c r="K55" s="87" t="str">
        <f>_xlfn.XLOOKUP(B55,'Catalog List Data'!A:A,'Catalog List Data'!Credits)</f>
        <v>Credits</v>
      </c>
    </row>
    <row r="56" spans="2:11" ht="30.75" customHeight="1">
      <c r="B56" s="157" t="s">
        <v>768</v>
      </c>
      <c r="C56" s="158"/>
      <c r="D56" s="158"/>
      <c r="E56" s="158"/>
      <c r="F56" s="158"/>
      <c r="G56" s="159"/>
      <c r="H56" s="19" t="s">
        <v>4</v>
      </c>
      <c r="I56" s="20"/>
      <c r="J56" s="20" t="s">
        <v>5</v>
      </c>
      <c r="K56" s="87" t="str">
        <f>_xlfn.XLOOKUP(B56,'Catalog List Data'!A:A,'Catalog List Data'!Credits)</f>
        <v>Credits</v>
      </c>
    </row>
    <row r="57" spans="2:11" ht="30.75" customHeight="1">
      <c r="B57" s="157" t="s">
        <v>768</v>
      </c>
      <c r="C57" s="158"/>
      <c r="D57" s="158"/>
      <c r="E57" s="158"/>
      <c r="F57" s="158"/>
      <c r="G57" s="159"/>
      <c r="H57" s="19" t="s">
        <v>4</v>
      </c>
      <c r="I57" s="20"/>
      <c r="J57" s="20" t="s">
        <v>5</v>
      </c>
      <c r="K57" s="87" t="str">
        <f>_xlfn.XLOOKUP(B57,'Catalog List Data'!A:A,'Catalog List Data'!Credits)</f>
        <v>Credits</v>
      </c>
    </row>
    <row r="58" spans="2:11" ht="45" customHeight="1">
      <c r="B58" s="203" t="s">
        <v>799</v>
      </c>
      <c r="C58" s="204"/>
      <c r="D58" s="203">
        <f>_xlfn.AGGREGATE(9,6,K54:K57)</f>
        <v>0</v>
      </c>
      <c r="E58" s="205"/>
      <c r="F58" s="205"/>
      <c r="G58" s="205"/>
      <c r="H58" s="205"/>
      <c r="I58" s="205"/>
      <c r="J58" s="204"/>
    </row>
    <row r="59" spans="2:11" ht="21.6" customHeight="1">
      <c r="B59" s="28"/>
    </row>
    <row r="60" spans="2:11" ht="18.600000000000001" customHeight="1">
      <c r="B60" s="212" t="s">
        <v>830</v>
      </c>
      <c r="C60" s="212"/>
      <c r="D60" s="212"/>
      <c r="E60" s="212"/>
      <c r="F60" s="212"/>
      <c r="G60" s="212"/>
      <c r="H60" s="212"/>
      <c r="I60" s="212"/>
      <c r="J60" s="212"/>
    </row>
    <row r="61" spans="2:11" ht="39" customHeight="1">
      <c r="B61" s="213" t="s">
        <v>831</v>
      </c>
      <c r="C61" s="214"/>
      <c r="D61" s="214"/>
      <c r="E61" s="215"/>
      <c r="F61" s="34" t="s">
        <v>802</v>
      </c>
      <c r="G61" s="216" t="s">
        <v>803</v>
      </c>
      <c r="H61" s="216"/>
      <c r="I61" s="216" t="s">
        <v>804</v>
      </c>
      <c r="J61" s="216"/>
    </row>
    <row r="62" spans="2:11" ht="17.45" customHeight="1">
      <c r="B62" s="217" t="s">
        <v>805</v>
      </c>
      <c r="C62" s="217"/>
      <c r="D62" s="217"/>
      <c r="E62" s="217"/>
      <c r="F62" s="35">
        <v>36</v>
      </c>
      <c r="G62" s="218">
        <f>E33</f>
        <v>0</v>
      </c>
      <c r="H62" s="218"/>
      <c r="I62" s="219" t="str">
        <f>IF(G62&gt;=F62,"Yes","")</f>
        <v/>
      </c>
      <c r="J62" s="219"/>
    </row>
    <row r="63" spans="2:11" ht="17.45" customHeight="1">
      <c r="B63" s="220" t="s">
        <v>806</v>
      </c>
      <c r="C63" s="220"/>
      <c r="D63" s="220"/>
      <c r="E63" s="220"/>
      <c r="F63" s="35">
        <v>18</v>
      </c>
      <c r="G63" s="218">
        <f>D48</f>
        <v>0</v>
      </c>
      <c r="H63" s="218"/>
      <c r="I63" s="219" t="str">
        <f>IF(G63&gt;=F63,"Yes","")</f>
        <v/>
      </c>
      <c r="J63" s="219"/>
    </row>
    <row r="64" spans="2:11" ht="17.45" customHeight="1">
      <c r="B64" s="221" t="s">
        <v>807</v>
      </c>
      <c r="C64" s="221"/>
      <c r="D64" s="221"/>
      <c r="E64" s="221"/>
      <c r="F64" s="35">
        <v>6</v>
      </c>
      <c r="G64" s="218">
        <f>D58</f>
        <v>0</v>
      </c>
      <c r="H64" s="218"/>
      <c r="I64" s="219" t="str">
        <f>IF(G64&gt;=F64,"Yes","")</f>
        <v/>
      </c>
      <c r="J64" s="219"/>
    </row>
    <row r="65" spans="2:10" ht="54" customHeight="1">
      <c r="B65" s="222" t="s">
        <v>808</v>
      </c>
      <c r="C65" s="222"/>
      <c r="D65" s="222"/>
      <c r="E65" s="222"/>
      <c r="F65" s="36">
        <v>60</v>
      </c>
      <c r="G65" s="222">
        <f>SUM(G62,G64)</f>
        <v>0</v>
      </c>
      <c r="H65" s="222"/>
      <c r="I65" s="223" t="str">
        <f>IF(G65&gt;=F65,"Yes","")</f>
        <v/>
      </c>
      <c r="J65" s="223"/>
    </row>
    <row r="66" spans="2:10" ht="55.9" customHeight="1">
      <c r="B66" s="231" t="s">
        <v>809</v>
      </c>
      <c r="C66" s="232"/>
      <c r="D66" s="232"/>
      <c r="E66" s="232"/>
      <c r="F66" s="232"/>
      <c r="G66" s="232"/>
      <c r="H66" s="232"/>
      <c r="I66" s="232"/>
      <c r="J66" s="233"/>
    </row>
    <row r="67" spans="2:10" ht="38.25" customHeight="1">
      <c r="B67" s="234" t="s">
        <v>810</v>
      </c>
      <c r="C67" s="235"/>
      <c r="D67" s="235"/>
      <c r="E67" s="235"/>
      <c r="F67" s="235"/>
      <c r="G67" s="235"/>
      <c r="H67" s="235"/>
      <c r="I67" s="235"/>
      <c r="J67" s="236"/>
    </row>
    <row r="68" spans="2:10" ht="22.15" customHeight="1">
      <c r="B68" s="37" t="s">
        <v>811</v>
      </c>
      <c r="C68" s="38"/>
      <c r="D68" s="38"/>
      <c r="E68" s="38"/>
      <c r="F68" s="38"/>
      <c r="G68" s="38"/>
      <c r="H68" s="38"/>
      <c r="I68" s="38"/>
      <c r="J68" s="39"/>
    </row>
    <row r="69" spans="2:10" ht="15.6" customHeight="1">
      <c r="B69" s="224" t="s">
        <v>832</v>
      </c>
      <c r="C69" s="225"/>
      <c r="D69" s="225"/>
      <c r="E69" s="225"/>
      <c r="F69" s="225"/>
      <c r="G69" s="225"/>
      <c r="H69" s="225"/>
      <c r="I69" s="225"/>
      <c r="J69" s="226"/>
    </row>
    <row r="70" spans="2:10" ht="15.6" customHeight="1">
      <c r="B70" s="227"/>
      <c r="C70" s="225"/>
      <c r="D70" s="225"/>
      <c r="E70" s="225"/>
      <c r="F70" s="225"/>
      <c r="G70" s="225"/>
      <c r="H70" s="225"/>
      <c r="I70" s="225"/>
      <c r="J70" s="226"/>
    </row>
    <row r="71" spans="2:10" ht="15.6" customHeight="1">
      <c r="B71" s="227"/>
      <c r="C71" s="225"/>
      <c r="D71" s="225"/>
      <c r="E71" s="225"/>
      <c r="F71" s="225"/>
      <c r="G71" s="225"/>
      <c r="H71" s="225"/>
      <c r="I71" s="225"/>
      <c r="J71" s="226"/>
    </row>
    <row r="72" spans="2:10" ht="15.6" customHeight="1">
      <c r="B72" s="227"/>
      <c r="C72" s="225"/>
      <c r="D72" s="225"/>
      <c r="E72" s="225"/>
      <c r="F72" s="225"/>
      <c r="G72" s="225"/>
      <c r="H72" s="225"/>
      <c r="I72" s="225"/>
      <c r="J72" s="226"/>
    </row>
    <row r="73" spans="2:10" ht="15.6" customHeight="1">
      <c r="B73" s="227"/>
      <c r="C73" s="225"/>
      <c r="D73" s="225"/>
      <c r="E73" s="225"/>
      <c r="F73" s="225"/>
      <c r="G73" s="225"/>
      <c r="H73" s="225"/>
      <c r="I73" s="225"/>
      <c r="J73" s="226"/>
    </row>
    <row r="74" spans="2:10" ht="15.95" customHeight="1">
      <c r="B74" s="228"/>
      <c r="C74" s="229"/>
      <c r="D74" s="229"/>
      <c r="E74" s="229"/>
      <c r="F74" s="229"/>
      <c r="G74" s="229"/>
      <c r="H74" s="229"/>
      <c r="I74" s="229"/>
      <c r="J74" s="230"/>
    </row>
  </sheetData>
  <sheetProtection selectLockedCells="1"/>
  <mergeCells count="95">
    <mergeCell ref="B65:E65"/>
    <mergeCell ref="G65:H65"/>
    <mergeCell ref="I65:J65"/>
    <mergeCell ref="B69:J74"/>
    <mergeCell ref="B66:J66"/>
    <mergeCell ref="B67:J67"/>
    <mergeCell ref="B63:E63"/>
    <mergeCell ref="G63:H63"/>
    <mergeCell ref="I63:J63"/>
    <mergeCell ref="B64:E64"/>
    <mergeCell ref="G64:H64"/>
    <mergeCell ref="I64:J64"/>
    <mergeCell ref="B60:J60"/>
    <mergeCell ref="B61:E61"/>
    <mergeCell ref="G61:H61"/>
    <mergeCell ref="I61:J61"/>
    <mergeCell ref="B62:E62"/>
    <mergeCell ref="G62:H62"/>
    <mergeCell ref="I62:J62"/>
    <mergeCell ref="B54:G54"/>
    <mergeCell ref="B55:G55"/>
    <mergeCell ref="B56:G56"/>
    <mergeCell ref="B57:G57"/>
    <mergeCell ref="B58:C58"/>
    <mergeCell ref="D58:J58"/>
    <mergeCell ref="B48:C48"/>
    <mergeCell ref="D48:J48"/>
    <mergeCell ref="B50:J50"/>
    <mergeCell ref="B51:J51"/>
    <mergeCell ref="B52:G53"/>
    <mergeCell ref="H52:I52"/>
    <mergeCell ref="J52:J53"/>
    <mergeCell ref="B43:J43"/>
    <mergeCell ref="B44:C47"/>
    <mergeCell ref="D44:G44"/>
    <mergeCell ref="D45:G45"/>
    <mergeCell ref="D46:G46"/>
    <mergeCell ref="D47:G47"/>
    <mergeCell ref="B42:C42"/>
    <mergeCell ref="D42:G42"/>
    <mergeCell ref="B33:D33"/>
    <mergeCell ref="E33:J33"/>
    <mergeCell ref="B35:J35"/>
    <mergeCell ref="B36:J36"/>
    <mergeCell ref="B37:G38"/>
    <mergeCell ref="H37:I37"/>
    <mergeCell ref="J37:J38"/>
    <mergeCell ref="B39:J39"/>
    <mergeCell ref="B40:C40"/>
    <mergeCell ref="D40:G40"/>
    <mergeCell ref="B41:C41"/>
    <mergeCell ref="D41:G41"/>
    <mergeCell ref="B27:B32"/>
    <mergeCell ref="C27:C28"/>
    <mergeCell ref="E27:G27"/>
    <mergeCell ref="E28:G28"/>
    <mergeCell ref="E31:G31"/>
    <mergeCell ref="E32:G32"/>
    <mergeCell ref="C29:C32"/>
    <mergeCell ref="D29:D32"/>
    <mergeCell ref="E29:G29"/>
    <mergeCell ref="E30:G30"/>
    <mergeCell ref="B22:B24"/>
    <mergeCell ref="E22:G22"/>
    <mergeCell ref="E23:G23"/>
    <mergeCell ref="E24:G24"/>
    <mergeCell ref="B25:B26"/>
    <mergeCell ref="E25:G25"/>
    <mergeCell ref="E26:G26"/>
    <mergeCell ref="B17:B18"/>
    <mergeCell ref="E17:G17"/>
    <mergeCell ref="E18:G18"/>
    <mergeCell ref="B19:B21"/>
    <mergeCell ref="C19:C20"/>
    <mergeCell ref="E19:G19"/>
    <mergeCell ref="E20:G20"/>
    <mergeCell ref="E21:G21"/>
    <mergeCell ref="J15:J16"/>
    <mergeCell ref="C9:E9"/>
    <mergeCell ref="H9:J9"/>
    <mergeCell ref="B11:J11"/>
    <mergeCell ref="B12:J12"/>
    <mergeCell ref="B13:J13"/>
    <mergeCell ref="B14:J14"/>
    <mergeCell ref="B15:B16"/>
    <mergeCell ref="C15:C16"/>
    <mergeCell ref="D15:D16"/>
    <mergeCell ref="E15:G16"/>
    <mergeCell ref="H15:I15"/>
    <mergeCell ref="B4:J4"/>
    <mergeCell ref="B5:J5"/>
    <mergeCell ref="C7:E7"/>
    <mergeCell ref="H7:J7"/>
    <mergeCell ref="C8:E8"/>
    <mergeCell ref="H8:J8"/>
  </mergeCells>
  <conditionalFormatting sqref="I62:J65">
    <cfRule type="containsText" dxfId="52" priority="41" operator="containsText" text="Yes">
      <formula>NOT(ISERROR(SEARCH("Yes",I62)))</formula>
    </cfRule>
  </conditionalFormatting>
  <dataValidations count="2">
    <dataValidation type="list" allowBlank="1" showInputMessage="1" showErrorMessage="1" sqref="H17:H32 H40:H42 H44:H47 H54:H57" xr:uid="{5E45B39A-D2E1-4EF3-81AD-A046A8215BC3}">
      <formula1>Term</formula1>
    </dataValidation>
    <dataValidation type="list" allowBlank="1" showInputMessage="1" showErrorMessage="1" sqref="J17:J32 J40:J42 J44:J47 J54:J57" xr:uid="{9F1FB57D-BDB7-4D8C-9480-7A4F85C58141}">
      <formula1>Grade</formula1>
    </dataValidation>
  </dataValidations>
  <hyperlinks>
    <hyperlink ref="B67:J67" r:id="rId1" display="The most updated degree information can be found via. NICC's most recent College Catalog. Linked here. " xr:uid="{46512676-19E1-4D37-8A10-9761E570BD7B}"/>
  </hyperlinks>
  <pageMargins left="0.25" right="0.25" top="0.75" bottom="0.75" header="0.3" footer="0.3"/>
  <pageSetup fitToHeight="0" orientation="portrait" horizontalDpi="1200" verticalDpi="1200" r:id="rId2"/>
  <headerFooter>
    <oddFooter>&amp;L&amp;"Book Antiqua,Regular"&amp;5Revised 7/9/2024&amp;R&amp;"Book Antiqua,Regular"Page &amp;P of &amp;N</oddFooter>
  </headerFooter>
  <rowBreaks count="1" manualBreakCount="1">
    <brk id="34" max="16383" man="1"/>
  </rowBreaks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6" operator="equal" id="{34A96F32-8928-49C1-B3F8-17C487E68891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17" operator="equal" id="{A7393005-C284-4845-819E-12401DE5A9CF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18" operator="equal" id="{933E208E-77DE-479E-B1BD-C3B815CDCB60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19" operator="equal" id="{F5C1577D-6BE2-4ED2-ABAA-2B58B81040AF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20" operator="equal" id="{F21756F1-A63A-4401-A5BE-25B173F20B08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J17:J32</xm:sqref>
        </x14:conditionalFormatting>
        <x14:conditionalFormatting xmlns:xm="http://schemas.microsoft.com/office/excel/2006/main">
          <x14:cfRule type="cellIs" priority="11" operator="equal" id="{C8E2F866-B406-4804-9CAF-77F11BE43EEC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12" operator="equal" id="{69782921-0F1A-4D04-9508-DBA477077EB9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13" operator="equal" id="{FEE46240-0ACC-4D2E-9041-5775ABC65FD6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14" operator="equal" id="{1D6BA1C6-C90E-471B-AFC0-EF6F682059F4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15" operator="equal" id="{F923E73E-8AD4-4F51-88A9-F4D33785D2A8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J40:J42</xm:sqref>
        </x14:conditionalFormatting>
        <x14:conditionalFormatting xmlns:xm="http://schemas.microsoft.com/office/excel/2006/main">
          <x14:cfRule type="cellIs" priority="6" operator="equal" id="{1AC980D0-2603-4CE9-A296-2791A659C575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7" operator="equal" id="{638C8DB3-F8B8-4FB4-ADED-4C332C544CAD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8" operator="equal" id="{E06BA63B-325A-412F-B4DD-C08E3C136C17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9" operator="equal" id="{21C735B2-719C-4814-BAA9-EE55151208E0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10" operator="equal" id="{6D11C865-8316-41AB-ABED-168614F59C28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J44:J47</xm:sqref>
        </x14:conditionalFormatting>
        <x14:conditionalFormatting xmlns:xm="http://schemas.microsoft.com/office/excel/2006/main">
          <x14:cfRule type="cellIs" priority="1" operator="equal" id="{BA1AA98E-D7D6-4CE0-B4F6-D2A298478252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2" operator="equal" id="{4567B611-DE84-4CD7-BA99-5E2923A2BDA2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3" operator="equal" id="{A6BDCD96-E57C-45C9-AD63-85E65ECA830B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4" operator="equal" id="{AEBE90D0-190D-4097-92F3-FBD404DC6F69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5" operator="equal" id="{4F8A4A9B-D089-4570-B5F9-B20C23D6B53B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J54:J57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6">
        <x14:dataValidation type="list" allowBlank="1" showInputMessage="1" showErrorMessage="1" xr:uid="{7E606660-9C00-4710-8F11-94603AA20FFD}">
          <x14:formula1>
            <xm:f>'NASP-HTC ListData'!$A:$A</xm:f>
          </x14:formula1>
          <xm:sqref>E17:G17</xm:sqref>
        </x14:dataValidation>
        <x14:dataValidation type="list" allowBlank="1" showInputMessage="1" showErrorMessage="1" xr:uid="{967BD521-D260-4472-875F-0B0121DCF985}">
          <x14:formula1>
            <xm:f>'NASP-HTC ListData'!$B:$B</xm:f>
          </x14:formula1>
          <xm:sqref>E18:G18</xm:sqref>
        </x14:dataValidation>
        <x14:dataValidation type="list" allowBlank="1" showInputMessage="1" showErrorMessage="1" xr:uid="{E19E21D2-6F7D-4E9E-917D-76622B7DA8B5}">
          <x14:formula1>
            <xm:f>'NASP-HTC ListData'!$C:$C</xm:f>
          </x14:formula1>
          <xm:sqref>E19:G19</xm:sqref>
        </x14:dataValidation>
        <x14:dataValidation type="list" allowBlank="1" showInputMessage="1" showErrorMessage="1" xr:uid="{ACDFC196-EAB4-4DF1-88D3-B3769573B1CB}">
          <x14:formula1>
            <xm:f>'NASP-HTC ListData'!$D:$D</xm:f>
          </x14:formula1>
          <xm:sqref>E20:G20</xm:sqref>
        </x14:dataValidation>
        <x14:dataValidation type="list" allowBlank="1" showInputMessage="1" showErrorMessage="1" xr:uid="{14097D43-FCE9-43BC-9DF9-0187CFEDFE91}">
          <x14:formula1>
            <xm:f>'NASP-HTC ListData'!$E:$E</xm:f>
          </x14:formula1>
          <xm:sqref>E21:G21</xm:sqref>
        </x14:dataValidation>
        <x14:dataValidation type="list" allowBlank="1" showInputMessage="1" showErrorMessage="1" xr:uid="{DC4A49AE-21A1-4515-97D3-9D5980A95E73}">
          <x14:formula1>
            <xm:f>'NASP-HTC ListData'!$F:$F</xm:f>
          </x14:formula1>
          <xm:sqref>E22:G22</xm:sqref>
        </x14:dataValidation>
        <x14:dataValidation type="list" allowBlank="1" showInputMessage="1" showErrorMessage="1" xr:uid="{1D991444-6C31-4A7C-8392-058F3988597B}">
          <x14:formula1>
            <xm:f>'NASP-HTC ListData'!$G:$G</xm:f>
          </x14:formula1>
          <xm:sqref>E23:G23</xm:sqref>
        </x14:dataValidation>
        <x14:dataValidation type="list" allowBlank="1" showInputMessage="1" showErrorMessage="1" xr:uid="{42D2C999-3BE4-42C8-9128-B85D63DA84D9}">
          <x14:formula1>
            <xm:f>'NASP-HTC ListData'!$H:$H</xm:f>
          </x14:formula1>
          <xm:sqref>E24:G24</xm:sqref>
        </x14:dataValidation>
        <x14:dataValidation type="list" allowBlank="1" showInputMessage="1" showErrorMessage="1" xr:uid="{8E90844B-D118-4A90-A6C8-32CEC458A066}">
          <x14:formula1>
            <xm:f>'NASP-HTC ListData'!$I:$I</xm:f>
          </x14:formula1>
          <xm:sqref>E25:G25</xm:sqref>
        </x14:dataValidation>
        <x14:dataValidation type="list" allowBlank="1" showInputMessage="1" showErrorMessage="1" xr:uid="{1E6AC010-4AC3-4B30-B4C3-CCEA0108D2FB}">
          <x14:formula1>
            <xm:f>'NASP-HTC ListData'!$J:$J</xm:f>
          </x14:formula1>
          <xm:sqref>E26:G26</xm:sqref>
        </x14:dataValidation>
        <x14:dataValidation type="list" allowBlank="1" showInputMessage="1" showErrorMessage="1" xr:uid="{5A05FAF0-F787-4CDF-8567-73C5658658F9}">
          <x14:formula1>
            <xm:f>'NASP-HTC ListData'!$K:$K</xm:f>
          </x14:formula1>
          <xm:sqref>E27:G27</xm:sqref>
        </x14:dataValidation>
        <x14:dataValidation type="list" allowBlank="1" showInputMessage="1" showErrorMessage="1" xr:uid="{9E874C5D-881A-4614-B50B-1980CF9178A8}">
          <x14:formula1>
            <xm:f>'NASP-HTC ListData'!$L:$L</xm:f>
          </x14:formula1>
          <xm:sqref>E28:G28</xm:sqref>
        </x14:dataValidation>
        <x14:dataValidation type="list" allowBlank="1" showInputMessage="1" showErrorMessage="1" xr:uid="{D8C5F80A-B9DE-410C-B610-C78BE0BCA7E7}">
          <x14:formula1>
            <xm:f>'NASP-HTC ListData'!$M:$M</xm:f>
          </x14:formula1>
          <xm:sqref>E29:G32</xm:sqref>
        </x14:dataValidation>
        <x14:dataValidation type="list" allowBlank="1" showInputMessage="1" showErrorMessage="1" xr:uid="{76F1E269-1F4A-4263-93AF-3AF1EF14722E}">
          <x14:formula1>
            <xm:f>'NASP-HTC ListData'!$N:$N</xm:f>
          </x14:formula1>
          <xm:sqref>D40:G42</xm:sqref>
        </x14:dataValidation>
        <x14:dataValidation type="list" allowBlank="1" showInputMessage="1" showErrorMessage="1" xr:uid="{3D739946-7EA8-4FA5-8FD8-7B5A14428A80}">
          <x14:formula1>
            <xm:f>'NASP-HTC ListData'!$O:$O</xm:f>
          </x14:formula1>
          <xm:sqref>D44:G47</xm:sqref>
        </x14:dataValidation>
        <x14:dataValidation type="list" allowBlank="1" showInputMessage="1" showErrorMessage="1" xr:uid="{EC235CD1-575D-42BC-B200-C8784F2D6DD8}">
          <x14:formula1>
            <xm:f>'NASP-HTC ListData'!$P:$P</xm:f>
          </x14:formula1>
          <xm:sqref>B54:G57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D27A77-4E30-4443-A689-5F5A4E710FD1}">
  <dimension ref="A1:P462"/>
  <sheetViews>
    <sheetView topLeftCell="L1" workbookViewId="0">
      <selection activeCell="M3" sqref="M3"/>
    </sheetView>
  </sheetViews>
  <sheetFormatPr defaultRowHeight="15"/>
  <cols>
    <col min="1" max="9" width="68.85546875" bestFit="1" customWidth="1"/>
    <col min="10" max="10" width="77.7109375" bestFit="1" customWidth="1"/>
    <col min="11" max="16" width="68.85546875" bestFit="1" customWidth="1"/>
  </cols>
  <sheetData>
    <row r="1" spans="1:16">
      <c r="A1" t="s">
        <v>768</v>
      </c>
      <c r="B1" t="s">
        <v>768</v>
      </c>
      <c r="C1" t="s">
        <v>768</v>
      </c>
      <c r="D1" t="s">
        <v>768</v>
      </c>
      <c r="E1" t="s">
        <v>768</v>
      </c>
      <c r="F1" t="s">
        <v>768</v>
      </c>
      <c r="G1" t="s">
        <v>768</v>
      </c>
      <c r="H1" t="s">
        <v>768</v>
      </c>
      <c r="I1" t="s">
        <v>768</v>
      </c>
      <c r="J1" t="s">
        <v>768</v>
      </c>
      <c r="K1" t="s">
        <v>768</v>
      </c>
      <c r="L1" t="s">
        <v>768</v>
      </c>
      <c r="M1" t="s">
        <v>768</v>
      </c>
      <c r="N1" t="s">
        <v>768</v>
      </c>
      <c r="O1" t="s">
        <v>768</v>
      </c>
      <c r="P1" t="s">
        <v>768</v>
      </c>
    </row>
    <row r="2" spans="1:16">
      <c r="A2" t="str" cm="1">
        <f t="array" ref="A2:A14">_xlfn.SORTBY(_xlfn.CHOOSECOLS(_xlfn._xlws.FILTER(List_Data,(Req_Area="1NL")*(ISNUMBER(SEARCH("NASP-HTC",Program)))+(Req_Area="Note")),1),MATCH(_xlfn.CHOOSECOLS(_xlfn._xlws.FILTER(List_Data,(Req_Area="1NL")*(ISNUMBER(SEARCH("NASP-HTC",Program)))+(Req_Area="Note")),1),Course_Name,0))</f>
        <v>NASP 1410 UmóⁿHoⁿ  LANGUAGE I (4)</v>
      </c>
      <c r="B2" t="str" cm="1">
        <f t="array" ref="B2:B18">_xlfn.SORTBY(_xlfn.CHOOSECOLS(_xlfn._xlws.FILTER(List_Data,(Req_Area="1NH")*(ISNUMBER(SEARCH("NASP-HTC",Program)))+(Req_Area="Note")),1),MATCH(_xlfn.CHOOSECOLS(_xlfn._xlws.FILTER(List_Data,(Req_Area="1NH")*(ISNUMBER(SEARCH("NASP-HTC",Program)))+(Req_Area="Note")),1),Course_Name,0))</f>
        <v>NASP 1020 CULTURES &amp; PEOPLES OF NATIVE AMERICA (3)</v>
      </c>
      <c r="C2" t="str" cm="1">
        <f t="array" ref="C2:C8">_xlfn.SORTBY(_xlfn.CHOOSECOLS(_xlfn._xlws.FILTER(List_Data,(Req_Area="2W1")*(ISNUMBER(SEARCH("NASP-HTC",Program)))+(Req_Area="Note")),1),MATCH(_xlfn.CHOOSECOLS(_xlfn._xlws.FILTER(List_Data,(Req_Area="2W1")*(ISNUMBER(SEARCH("NASP-HTC",Program)))+(Req_Area="Note")),1),Course_Name,0))</f>
        <v>ENGL 1010 ENGLISH COMPOSITION I (3)</v>
      </c>
      <c r="D2" t="str" cm="1">
        <f t="array" ref="D2:D10">_xlfn.SORTBY(_xlfn.CHOOSECOLS(_xlfn._xlws.FILTER(List_Data,(Req_Area="2W2")*(ISNUMBER(SEARCH("NASP-HTC",Program)))+(Req_Area="Note")),1),MATCH(_xlfn.CHOOSECOLS(_xlfn._xlws.FILTER(List_Data,(Req_Area="2W2")*(ISNUMBER(SEARCH("NASP-HTC",Program)))+(Req_Area="Note")),1),Course_Name,0))</f>
        <v>BSAD 2050 BUSINESS COMMUNICATION (3)</v>
      </c>
      <c r="E2" t="str" cm="1">
        <f t="array" ref="E2:E11">_xlfn.SORTBY(_xlfn.CHOOSECOLS(_xlfn._xlws.FILTER(List_Data,(Req_Area="2O")*(ISNUMBER(SEARCH("NASP-HTC",Program)))+(Req_Area="Note")),1),MATCH(_xlfn.CHOOSECOLS(_xlfn._xlws.FILTER(List_Data,(Req_Area="2O")*(ISNUMBER(SEARCH("NASP-HTC",Program)))+(Req_Area="Note")),1),Course_Name,0))</f>
        <v>BSAD 2050 BUSINESS COMMUNICATION (3)</v>
      </c>
      <c r="F2" t="str" cm="1">
        <f t="array" ref="F2:F55">_xlfn.SORTBY(_xlfn.CHOOSECOLS(_xlfn._xlws.FILTER(List_Data,(Req_Area="3A")*(ISNUMBER(SEARCH("NASP-HTC",Program)))+(Req_Area="Note")),1),MATCH(_xlfn.CHOOSECOLS(_xlfn._xlws.FILTER(List_Data,(Req_Area="3A")*(ISNUMBER(SEARCH("NASP-HTC",Program)))+(Req_Area="Note")),1),Course_Name,0))</f>
        <v>ARTS 1010 INTRODUCTION TO THE VISUAL ARTS (3)</v>
      </c>
      <c r="G2" t="str" cm="1">
        <f t="array" ref="G2:G14">_xlfn.SORTBY(_xlfn.CHOOSECOLS(_xlfn._xlws.FILTER(List_Data,(Req_Area="3Q")*(ISNUMBER(SEARCH("NASP-HTC",Program)))+(Req_Area="Note")),1),MATCH(_xlfn.CHOOSECOLS(_xlfn._xlws.FILTER(List_Data,(Req_Area="3Q")*(ISNUMBER(SEARCH("NASP-HTC",Program)))+(Req_Area="Note")),1),Course_Name,0))</f>
        <v>ACCT 1200 PRINCIPLES OF ACCOUNTING I (3)</v>
      </c>
      <c r="H2" t="str" cm="1">
        <f t="array" ref="H2:H20">_xlfn.SORTBY(_xlfn.CHOOSECOLS(_xlfn._xlws.FILTER(List_Data,(Req_Area="3L")*(ISNUMBER(SEARCH("NASP-HTC",Program)))+(Req_Area="Note")),1),MATCH(_xlfn.CHOOSECOLS(_xlfn._xlws.FILTER(List_Data,(Req_Area="3L")*(ISNUMBER(SEARCH("NASP-HTC",Program)))+(Req_Area="Note")),1),Course_Name,0))</f>
        <v>AGRI 1010 DIVERSITY OF FOOD PRODUCTION SYSTEMS/ AGRI 1014 DIVERSITY OF FOOD SYSTEMS LAB (4)</v>
      </c>
      <c r="I2" t="str" cm="1">
        <f t="array" ref="I2:I19">_xlfn.SORTBY(_xlfn.CHOOSECOLS(_xlfn._xlws.FILTER(List_Data,(Req_Area="4T")*(ISNUMBER(SEARCH("NASP-HTC",Program)))+(Req_Area="Note")),1),MATCH(_xlfn.CHOOSECOLS(_xlfn._xlws.FILTER(List_Data,(Req_Area="4T")*(ISNUMBER(SEARCH("NASP-HTC",Program)))+(Req_Area="Note")),1),Course_Name,0))</f>
        <v>INFO 1010 INTRODUCTION TO COMPUTERS (3)</v>
      </c>
      <c r="J2" t="str" cm="1">
        <f t="array" ref="J2:J46">_xlfn.SORTBY(_xlfn.CHOOSECOLS(_xlfn._xlws.FILTER(List_Data,(Req_Area="4G")*(ISNUMBER(SEARCH("NASP-HTC",Program)))+(Req_Area="Note")),1),MATCH(_xlfn.CHOOSECOLS(_xlfn._xlws.FILTER(List_Data,(Req_Area="4G")*(ISNUMBER(SEARCH("NASP-HTC",Program)))+(Req_Area="Note")),1),Course_Name,0))</f>
        <v>BIOS 1200/1204 CONCEPTS OF ECOLOGY (4)</v>
      </c>
      <c r="K2" t="str" cm="1">
        <f t="array" ref="K2:K7">_xlfn.SORTBY(_xlfn.CHOOSECOLS(_xlfn._xlws.FILTER(List_Data,(Req_Area="5C1")*(ISNUMBER(SEARCH("NASP-HTC",Program)))+(Req_Area="Note")),1),MATCH(_xlfn.CHOOSECOLS(_xlfn._xlws.FILTER(List_Data,(Req_Area="5C1")*(ISNUMBER(SEARCH("NASP-HTC",Program)))+(Req_Area="Note")),1),Course_Name,0))</f>
        <v>EDUC 1010 STUDENT SUCCESS STRATEGIES (2)</v>
      </c>
      <c r="L2" t="str" cm="1">
        <f t="array" ref="L2:L7">_xlfn.SORTBY(_xlfn.CHOOSECOLS(_xlfn._xlws.FILTER(List_Data,(Req_Area="5C2")*(ISNUMBER(SEARCH("NASP-HTC",Program)))+(Req_Area="Note")),1),MATCH(_xlfn.CHOOSECOLS(_xlfn._xlws.FILTER(List_Data,(Req_Area="5C2")*(ISNUMBER(SEARCH("NASP-HTC",Program)))+(Req_Area="Note")),1),Course_Name,0))</f>
        <v>EDUC 1020 CAREER SURVIVAL (1)</v>
      </c>
      <c r="M2" t="str" cm="1">
        <f t="array" ref="M2:M28">_xlfn.SORTBY(_xlfn.CHOOSECOLS(_xlfn._xlws.FILTER(List_Data,(Req_Area="5H")*(ISNUMBER(SEARCH("NASP-HTC",Program)))+(Req_Area="Note")),1),MATCH(_xlfn.CHOOSECOLS(_xlfn._xlws.FILTER(List_Data,(Req_Area="5H")*(ISNUMBER(SEARCH("NASP-HTC",Program)))+(Req_Area="Note")),1),Course_Name,0))</f>
        <v>AGRI 1048 GARDENING (1)</v>
      </c>
      <c r="N2" t="str" cm="1">
        <f t="array" ref="N2:N13">_xlfn.SORTBY(_xlfn.CHOOSECOLS(_xlfn._xlws.FILTER(List_Data,(Req_Area="CO")*(ISNUMBER(SEARCH("NASP-HTC",Program)))+(Req_Area="Note")),1),MATCH(_xlfn.CHOOSECOLS(_xlfn._xlws.FILTER(List_Data,(Req_Area="CO")*(ISNUMBER(SEARCH("NASP-HTC",Program)))+(Req_Area="Note")),1),Course_Name,0))</f>
        <v>NASP 1010 INTRODUCTION TO NATIVE AMERICAN STUDIES (3)</v>
      </c>
      <c r="O2" t="str" cm="1">
        <f t="array" ref="O2:O16">_xlfn.SORTBY(_xlfn.CHOOSECOLS(_xlfn._xlws.FILTER(List_Data,(Req_Area="CH1")*(ISNUMBER(SEARCH("NASP-HTC",Program)))+(Req_Area="Note")),1),MATCH(_xlfn.CHOOSECOLS(_xlfn._xlws.FILTER(List_Data,(Req_Area="CH1")*(ISNUMBER(SEARCH("NASP-HTC",Program)))+(Req_Area="Note")),1),Course_Name,0))</f>
        <v>NASP 2110 NATIVE AMERICAN LITERATURE (3)</v>
      </c>
      <c r="P2" t="str" cm="1">
        <f t="array" ref="P2:P462">_xlfn.SORTBY(_xlfn.CHOOSECOLS(_xlfn._xlws.FILTER(List_Data,(Req_Area="EL")*(ISNUMBER(SEARCH("NASP-HTC",Program)))+(Req_Area="Note")),1),MATCH(_xlfn.CHOOSECOLS(_xlfn._xlws.FILTER(List_Data,(Req_Area="EL")*(ISNUMBER(SEARCH("NASP-HTC",Program)))+(Req_Area="Note")),1),Course_Name,0))</f>
        <v>ACCT 1200 PRINCIPLES OF ACCOUNTING I (3)</v>
      </c>
    </row>
    <row r="3" spans="1:16">
      <c r="A3" t="str">
        <v>NASP 1420 UmóⁿHoⁿ LANGUAGE II (4)</v>
      </c>
      <c r="B3" t="str">
        <v>NASP 1030 NATIVE AMERICAN HISTORY TO 1890 (3)</v>
      </c>
      <c r="C3" t="str">
        <v>ENGL 1020 ENGLISH COMPOSITION II (3)</v>
      </c>
      <c r="D3" t="str">
        <v>ENGL 1020 ENGLISH COMPOSITION II (3)</v>
      </c>
      <c r="E3" t="str">
        <v>NASP 2440 OMAHA LANGUAGE IV (3)</v>
      </c>
      <c r="F3" t="str">
        <v>ARTS 1050 INTRODUCTION TO ART HISTORY &amp; CRITICISM I (3)</v>
      </c>
      <c r="G3" t="str">
        <v>ACCT 1210 PRINCIPLES OF ACCOUNTING II (3)</v>
      </c>
      <c r="H3" t="str">
        <v>AGRI 1150 AQUACULTURE SCIENCE/ AQUACULTURE SCIENCE LAB (4)</v>
      </c>
      <c r="I3" t="str">
        <v>INFO 1011 INTRODUCTION TO WORD PROCESSING (1)</v>
      </c>
      <c r="J3" t="str">
        <v>BIOS 1210/1214 INTRODUCTION TO GEOLOGY (4)</v>
      </c>
      <c r="K3" t="str">
        <v>Course not listed. Detail in comments (1 cr.)</v>
      </c>
      <c r="L3" t="str">
        <v>Course not listed. Detail in comments (1 cr.)</v>
      </c>
      <c r="M3" t="str">
        <v>AGRI 1050 FOOD PERSERVATION (1)</v>
      </c>
      <c r="N3" t="str">
        <v>NASP 1030 NATIVE AMERICAN HISTORY TO 1890 (3)</v>
      </c>
      <c r="O3" t="str">
        <v>NASP 2120 NATIVE AMERICAN COMMUNITY-BASED RESEARCH (3)</v>
      </c>
      <c r="P3" t="str">
        <v>ACCT 1210 PRINCIPLES OF ACCOUNTING II (3)</v>
      </c>
    </row>
    <row r="4" spans="1:16">
      <c r="A4" t="str">
        <v>NASP 1510 DAKOTA LANGUAGE I (4)</v>
      </c>
      <c r="B4" t="str">
        <v>NASP 1040 NATIVE AMERICAN HISTORY SINCE 1890 (3)</v>
      </c>
      <c r="C4" t="str">
        <v>Course not listed. Detail in comments (1 cr.)</v>
      </c>
      <c r="D4" t="str">
        <v>ENGL 1040 CREATIVE WRITING (3)</v>
      </c>
      <c r="E4" t="str">
        <v>NASP 2530 DAKOTA LANGUAGE III (3)</v>
      </c>
      <c r="F4" t="str">
        <v>ARTS 1060 INTRO TO ART HISTORY AND CRITICISM II (3)</v>
      </c>
      <c r="G4" t="str">
        <v>ENTR 2030 ENTREPRENEURSHIP ACCOUNTING (3)</v>
      </c>
      <c r="H4" t="str">
        <v>BIOS 1010/1014 GENERAL BIOLOGY (4)</v>
      </c>
      <c r="I4" t="str">
        <v>INFO 1012 INTRODUCTION TO SPREADSHEETS (1)</v>
      </c>
      <c r="J4" t="str">
        <v>BIOS 2030 INTRODUCTION TO ENVIRONMENTAL ISSUES (3)</v>
      </c>
      <c r="K4" t="str">
        <v>Course not listed. Detail in comments (2 cr.)</v>
      </c>
      <c r="L4" t="str">
        <v>Course not listed. Detail in comments (2 cr.)</v>
      </c>
      <c r="M4" t="str">
        <v>AGRI 2340 NATIVE AMERICAN TRADITIONAL FOODS (3)</v>
      </c>
      <c r="N4" t="str">
        <v>NASP 1040 NATIVE AMERICAN HISTORY SINCE 1890 (3)</v>
      </c>
      <c r="O4" t="str">
        <v>NASP 2200 SANTEE DAKOTA TRIBAL HISTORY (3)</v>
      </c>
      <c r="P4" t="str">
        <v>ACCT 2900 SPECIAL TOPICS (1)</v>
      </c>
    </row>
    <row r="5" spans="1:16">
      <c r="A5" t="str">
        <v>NASP 1520 DAKOTA LANGUAGE II (4)</v>
      </c>
      <c r="B5" t="str">
        <v>NASP 1080 NATIVE AMERICAN EDUCATION (3)</v>
      </c>
      <c r="C5" t="str">
        <v>Course not listed. Detail in comments (2 cr.)</v>
      </c>
      <c r="D5" t="str">
        <v>ENGL 1050 JOURNALISTIC WRITING (3)</v>
      </c>
      <c r="E5" t="str">
        <v>NASP 2540 DAKOTA LANGUAGE IV (3)</v>
      </c>
      <c r="F5" t="str">
        <v>ARTS 1100 BASIC DESIGN (3)</v>
      </c>
      <c r="G5" t="str">
        <v>MATH 1110 INTERMEDIATE ALGEBRA (4)</v>
      </c>
      <c r="H5" t="str">
        <v>BIOS 1110/1114 GENERAL BOTANY (4)</v>
      </c>
      <c r="I5" t="str">
        <v>INFO 1013 INTRODUCTION TO PRESENTATION SOFTWARE (1)</v>
      </c>
      <c r="J5" t="str">
        <v>BSAD 2310 ETHICS (3)</v>
      </c>
      <c r="K5" t="str">
        <v>Course not listed. Detail in comments (3 cr.)</v>
      </c>
      <c r="L5" t="str">
        <v>Course not listed. Detail in comments (3 cr.)</v>
      </c>
      <c r="M5" t="str">
        <v>ECED 1260 EARLY CHILDHOOD HEALTH, SAFETY &amp; NUTRITION (3)</v>
      </c>
      <c r="N5" t="str">
        <v>NASP 1410 UmóⁿHoⁿ  LANGUAGE I (4)</v>
      </c>
      <c r="O5" t="str">
        <v>NASP 2210 OMAHA TRIBAL HISTORY (3)</v>
      </c>
      <c r="P5" t="str">
        <v>ACCT 2900 SPECIAL TOPICS (2)</v>
      </c>
    </row>
    <row r="6" spans="1:16">
      <c r="A6" t="str">
        <v>NASP 2430 OMAHA LANGUAGE III (3)</v>
      </c>
      <c r="B6" t="str">
        <v>NASP 2110 NATIVE AMERICAN LITERATURE (3)</v>
      </c>
      <c r="C6" t="str">
        <v>Course not listed. Detail in comments (3 cr.)</v>
      </c>
      <c r="D6" t="str">
        <v>Course not listed. Detail in comments (1 cr.)</v>
      </c>
      <c r="E6" t="str">
        <v>SPCH 1110 PUBLIC SPEAKING (3)</v>
      </c>
      <c r="F6" t="str">
        <v>ARTS 1200 DRAWING (3)</v>
      </c>
      <c r="G6" t="str">
        <v>MATH 1150 COLLEGE ALGEBRA (3)</v>
      </c>
      <c r="H6" t="str">
        <v>BIOS 1200/1204 CONCEPTS OF ECOLOGY (4)</v>
      </c>
      <c r="I6" t="str">
        <v>INFO 1200 INTRODUCTION TO PRODUCTIVITY SOFTWARE (3)</v>
      </c>
      <c r="J6" t="str">
        <v>BSAD 2520 PRINCIPLES OF MARKETING (3)</v>
      </c>
      <c r="K6" t="str">
        <v>Course not listed. Detail in comments (4 cr.)</v>
      </c>
      <c r="L6" t="str">
        <v>Course not listed. Detail in comments (4 cr.)</v>
      </c>
      <c r="M6" t="str">
        <v>ENGL 1040 CREATIVE WRITING (3)</v>
      </c>
      <c r="N6" t="str">
        <v>NASP 1420 UmóⁿHoⁿ LANGUAGE II (4)</v>
      </c>
      <c r="O6" t="str">
        <v>NASP 2220 PONCA TRIBAL HISTORY (3)</v>
      </c>
      <c r="P6" t="str">
        <v>ACCT 2900 SPECIAL TOPICS (3)</v>
      </c>
    </row>
    <row r="7" spans="1:16">
      <c r="A7" t="str">
        <v>NASP 2440 OMAHA LANGUAGE IV (3)</v>
      </c>
      <c r="B7" t="str">
        <v>NASP 2120 NATIVE AMERICAN COMMUNITY-BASED RESEARCH (3)</v>
      </c>
      <c r="C7" t="str">
        <v>Course not listed. Detail in comments (4 cr.)</v>
      </c>
      <c r="D7" t="str">
        <v>Course not listed. Detail in comments (2 cr.)</v>
      </c>
      <c r="E7" t="str">
        <v>Course not listed. Detail in comments (1 cr.)</v>
      </c>
      <c r="F7" t="str">
        <v>ARTS 1300 PAINTING (3)</v>
      </c>
      <c r="G7" t="str">
        <v>MATH 1600 ANALYTIC GEOMETRY AND CALCULUS I (5)</v>
      </c>
      <c r="H7" t="str">
        <v>BIOS 1210/1214 INTRODUCTION TO GEOLOGY (4)</v>
      </c>
      <c r="I7" t="str">
        <v>INFO 1600 PRODUCTIVITY SOFTWARE II (3)</v>
      </c>
      <c r="J7" t="str">
        <v>CHEM 1050/1054 APPLIED ENVRIONMENTAL CHEMISTRY &amp; CONSERVATION BIOLOGY (4)</v>
      </c>
      <c r="K7" t="str">
        <v>Exempt from requirement after speaking with Registrar. Detail in comments.</v>
      </c>
      <c r="L7" t="str">
        <v>Exempt from requirement after speaking with Registrar. Detail in comments.</v>
      </c>
      <c r="M7" t="str">
        <v>HLTH 1010 INTRODUCTION TO HEALTHCARE (1)</v>
      </c>
      <c r="N7" t="str">
        <v>NASP 1510 DAKOTA LANGUAGE I (4)</v>
      </c>
      <c r="O7" t="str">
        <v>NASP 2230 DAKOTA CULTURE AND TRADITION (3)</v>
      </c>
      <c r="P7" t="str">
        <v>ACCT 2990 INTERNSHIP (1)</v>
      </c>
    </row>
    <row r="8" spans="1:16">
      <c r="A8" t="str">
        <v>NASP 2530 DAKOTA LANGUAGE III (3)</v>
      </c>
      <c r="B8" t="str">
        <v>NASP 2200 SANTEE DAKOTA TRIBAL HISTORY (3)</v>
      </c>
      <c r="C8" t="str">
        <v>Exempt from requirement after speaking with Registrar. Detail in comments.</v>
      </c>
      <c r="D8" t="str">
        <v>Course not listed. Detail in comments (3 cr.)</v>
      </c>
      <c r="E8" t="str">
        <v>Course not listed. Detail in comments (2 cr.)</v>
      </c>
      <c r="F8" t="str">
        <v>ARTS 1400 SCULPTURE (3)</v>
      </c>
      <c r="G8" t="str">
        <v>MATH 2170 APPLIED STATISTICS (3)</v>
      </c>
      <c r="H8" t="str">
        <v>BIOS 2250/2254 HUMAN ANATOMY AND PHYSIOLOGY I (4)</v>
      </c>
      <c r="I8" t="str">
        <v>INFO 2100 PROJECT MANAGEMENT (3)</v>
      </c>
      <c r="J8" t="str">
        <v>CRIM 1010 INTRODUCTION TO CRIMINAL JUSTICE (3)</v>
      </c>
      <c r="M8" t="str">
        <v>HLTH 1020 FIRST AID/CPR (1)</v>
      </c>
      <c r="N8" t="str">
        <v>NASP 1520 DAKOTA LANGUAGE II (4)</v>
      </c>
      <c r="O8" t="str">
        <v>NASP 2240 OMAHA CULTURE AND TRADITION (3)</v>
      </c>
      <c r="P8" t="str">
        <v>ACCT 2990 INTERNSHIP (2)</v>
      </c>
    </row>
    <row r="9" spans="1:16">
      <c r="A9" t="str">
        <v>NASP 2540 DAKOTA LANGUAGE IV (3)</v>
      </c>
      <c r="B9" t="str">
        <v>NASP 2210 OMAHA TRIBAL HISTORY (3)</v>
      </c>
      <c r="D9" t="str">
        <v>Course not listed. Detail in comments (4 cr.)</v>
      </c>
      <c r="E9" t="str">
        <v>Course not listed. Detail in comments (3 cr.)</v>
      </c>
      <c r="F9" t="str">
        <v>BSAD 2310 ETHICS (3)</v>
      </c>
      <c r="G9" t="str">
        <v>SOCI 2880 STATISTICS FOR SOCIAL SCIENCES (3)</v>
      </c>
      <c r="H9" t="str">
        <v>BIOS 2260/2264 HUMAN ANATOMY AND PHYSIOLOGY II (4)</v>
      </c>
      <c r="I9" t="str">
        <v>INFO 2150 NETWORKING (3)</v>
      </c>
      <c r="J9" t="str">
        <v>CRIM 1020 INTRODUCTION TO CORRECTIONS (3)</v>
      </c>
      <c r="M9" t="str">
        <v>HLTH 1040 PHYSICAL ACTIVITY (1)</v>
      </c>
      <c r="N9" t="str">
        <v>Course not listed. Detail in comments (1 cr.)</v>
      </c>
      <c r="O9" t="str">
        <v>NASP 2900 SPECIAL TOPICS (1)</v>
      </c>
      <c r="P9" t="str">
        <v>ACCT 2990 INTERNSHIP (3)</v>
      </c>
    </row>
    <row r="10" spans="1:16">
      <c r="A10" t="str">
        <v>Course not listed. Detail in comments (1 cr.)</v>
      </c>
      <c r="B10" t="str">
        <v>NASP 2220 PONCA TRIBAL HISTORY (3)</v>
      </c>
      <c r="D10" t="str">
        <v>Exempt from requirement after speaking with Registrar. Detail in comments.</v>
      </c>
      <c r="E10" t="str">
        <v>Course not listed. Detail in comments (4 cr.)</v>
      </c>
      <c r="F10" t="str">
        <v>ECED 1050 EXPRESSIVE ARTS (3)</v>
      </c>
      <c r="G10" t="str">
        <v>Course not listed. Detail in comments (1 cr.)</v>
      </c>
      <c r="H10" t="str">
        <v>BIOS 2460/2464 MICROBIOLOGY (4)</v>
      </c>
      <c r="I10" t="str">
        <v>INFO 2200 DATABASE MANAGEMENT SOFTWARE (3)</v>
      </c>
      <c r="J10" t="str">
        <v>ECED 1160 EARLY LANGUAGE LITERACY (3)</v>
      </c>
      <c r="M10" t="str">
        <v>HLTH 1041 SOCIAL ACTIVITY (1)</v>
      </c>
      <c r="N10" t="str">
        <v>Course not listed. Detail in comments (2 cr.)</v>
      </c>
      <c r="O10" t="str">
        <v>NASP 2900 SPECIAL TOPICS (2)</v>
      </c>
      <c r="P10" t="str">
        <v>ACCT 2990 INTERNSHIP (4)</v>
      </c>
    </row>
    <row r="11" spans="1:16">
      <c r="A11" t="str">
        <v>Course not listed. Detail in comments (2 cr.)</v>
      </c>
      <c r="B11" t="str">
        <v>NASP 2230 DAKOTA CULTURE AND TRADITION (3)</v>
      </c>
      <c r="E11" t="str">
        <v>Exempt from requirement after speaking with Registrar. Detail in comments.</v>
      </c>
      <c r="F11" t="str">
        <v>ECED 1160 EARLY LANGUAGE LITERACY (3)</v>
      </c>
      <c r="G11" t="str">
        <v>Course not listed. Detail in comments (2 cr.)</v>
      </c>
      <c r="H11" t="str">
        <v>CHEM 1050/1054 APPLIED ENVRIONMENTAL CHEMISTRY &amp; CONSERVATION BIOLOGY (4)</v>
      </c>
      <c r="I11" t="str">
        <v>INFO 2300 TROUBLESHOOTING AND MAINTENANCE (3)</v>
      </c>
      <c r="J11" t="str">
        <v>ECED 2050 CHILDREN WITH EXCEPTIONALITIES (3)</v>
      </c>
      <c r="M11" t="str">
        <v>HLTH 1042 TRADITIONAL NATIVE AMERICAN GAMES (1)</v>
      </c>
      <c r="N11" t="str">
        <v>Course not listed. Detail in comments (3 cr.)</v>
      </c>
      <c r="O11" t="str">
        <v>NASP 2900 SPECIAL TOPICS (3)</v>
      </c>
      <c r="P11" t="str">
        <v>AGRI 1048 GARDENING (1)</v>
      </c>
    </row>
    <row r="12" spans="1:16">
      <c r="A12" t="str">
        <v>Course not listed. Detail in comments (3 cr.)</v>
      </c>
      <c r="B12" t="str">
        <v>NASP 2240 OMAHA CULTURE AND TRADITION (3)</v>
      </c>
      <c r="F12" t="str">
        <v>ENGL 1040 CREATIVE WRITING (3)</v>
      </c>
      <c r="G12" t="str">
        <v>Course not listed. Detail in comments (3 cr.)</v>
      </c>
      <c r="H12" t="str">
        <v>CHEM 1090/1094 GENERAL CHEMISTRY I (4)</v>
      </c>
      <c r="I12" t="str">
        <v>INFO 2400 WEB DESIGN (3)</v>
      </c>
      <c r="J12" t="str">
        <v>ECED 2070 FAMILY AND COMMUNITY RELATIONSHIPS (3)</v>
      </c>
      <c r="M12" t="str">
        <v>HLTH 1043 BEADING (1)</v>
      </c>
      <c r="N12" t="str">
        <v>Course not listed. Detail in comments (4 cr.)</v>
      </c>
      <c r="O12" t="str">
        <v>Course not listed. Detail in comments (1 cr.)</v>
      </c>
      <c r="P12" t="str">
        <v>AGRI 1050 FOOD PERSERVATION (1)</v>
      </c>
    </row>
    <row r="13" spans="1:16">
      <c r="A13" t="str">
        <v>Course not listed. Detail in comments (4 cr.)</v>
      </c>
      <c r="B13" t="str">
        <v>NASP 2300 TRIBAL GOVERNMENT AND POLITICS (3)</v>
      </c>
      <c r="F13" t="str">
        <v>ENGL 1050 JOURNALISTIC WRITING (3)</v>
      </c>
      <c r="G13" t="str">
        <v>Course not listed. Detail in comments (4 cr.)</v>
      </c>
      <c r="H13" t="str">
        <v>CHEM 1100/1104 GENERAL CHEMISTRY II (4)</v>
      </c>
      <c r="I13" t="str">
        <v>INFO 2420 INTRODUCTION TO COMPUTER AGE GRAPHIC DESIGN (3)</v>
      </c>
      <c r="J13" t="str">
        <v>ECON 2110 PRINCIPLES OF MACROECONOMICS (3)</v>
      </c>
      <c r="M13" t="str">
        <v>HLTH 1044 NATIVE AMERICAN CLOTHING DESIGN AND CONSTRUCTION (1)</v>
      </c>
      <c r="N13" t="str">
        <v>Exempt from requirement after speaking with Registrar. Detail in comments.</v>
      </c>
      <c r="O13" t="str">
        <v>Course not listed. Detail in comments (2 cr.)</v>
      </c>
      <c r="P13" t="str">
        <v>AGRI 2340 NATIVE AMERICAN TRADITIONAL FOODS (3)</v>
      </c>
    </row>
    <row r="14" spans="1:16">
      <c r="A14" t="str">
        <v>Exempt from requirement after speaking with Registrar. Detail in comments.</v>
      </c>
      <c r="B14" t="str">
        <v>Course not listed. Detail in comments (1 cr.)</v>
      </c>
      <c r="F14" t="str">
        <v>ENGL 1150 CRITICAL THINKING (3)</v>
      </c>
      <c r="G14" t="str">
        <v>Exempt from requirement after speaking with Registrar. Detail in comments.</v>
      </c>
      <c r="H14" t="str">
        <v>PHYS 1100/1104 PHYSICAL SCIENCE (4)</v>
      </c>
      <c r="I14" t="str">
        <v>INFO 2500 ADVANCED WEBSITE DESIGN (3)</v>
      </c>
      <c r="J14" t="str">
        <v>EDUC 2030 MULTICULTURAL EDUCATION (3)</v>
      </c>
      <c r="M14" t="str">
        <v>HLTH 1045 ARCHERY/HUNTING SAFETY (1)</v>
      </c>
      <c r="O14" t="str">
        <v>Course not listed. Detail in comments (3 cr.)</v>
      </c>
      <c r="P14" t="str">
        <v>AGRI 2900 SPECIAL TOPICS (1)</v>
      </c>
    </row>
    <row r="15" spans="1:16">
      <c r="B15" t="str">
        <v>Course not listed. Detail in comments (2 cr.)</v>
      </c>
      <c r="F15" t="str">
        <v>ENGL 2100 INTRODUCTION TO LITERATURE (3)</v>
      </c>
      <c r="H15" t="str">
        <v>PHYS 1200/1204 APPLIED PHYSICS (4)</v>
      </c>
      <c r="I15" t="str">
        <v>Course not listed. Detail in comments (1 cr.)</v>
      </c>
      <c r="J15" t="str">
        <v>EDUC 2050 THE EXCEPTIONAL LEARNER IN THE CLASSROOM (3)</v>
      </c>
      <c r="M15" t="str">
        <v>HLTH 1046 AIHEC (1)</v>
      </c>
      <c r="O15" t="str">
        <v>Course not listed. Detail in comments (4 cr.)</v>
      </c>
      <c r="P15" t="str">
        <v>AGRI 2900 SPECIAL TOPICS (2)</v>
      </c>
    </row>
    <row r="16" spans="1:16">
      <c r="B16" t="str">
        <v>Course not listed. Detail in comments (3 cr.)</v>
      </c>
      <c r="F16" t="str">
        <v>ENGL 2170 AMERIAN LITERATURE SINCE 1865 (3)</v>
      </c>
      <c r="H16" t="str">
        <v>Course not listed. Detail in comments (1 cr.)</v>
      </c>
      <c r="I16" t="str">
        <v>Course not listed. Detail in comments (2 cr.)</v>
      </c>
      <c r="J16" t="str">
        <v>EDUC 2070 ADDITIONAL LANGUAGE ACQUISITION AND DEVELOPMENT (3)</v>
      </c>
      <c r="M16" t="str">
        <v>HLTH 1047 FATHERHOOD AND MOTHERHOOD IS SACRED (1)</v>
      </c>
      <c r="O16" t="str">
        <v>Exempt from requirement after speaking with Registrar. Detail in comments.</v>
      </c>
      <c r="P16" t="str">
        <v>AGRI 2900 SPECIAL TOPICS (3)</v>
      </c>
    </row>
    <row r="17" spans="2:16">
      <c r="B17" t="str">
        <v>Course not listed. Detail in comments (4 cr.)</v>
      </c>
      <c r="F17" t="str">
        <v>HIST 1110 WORLD HISTORY I (3)</v>
      </c>
      <c r="H17" t="str">
        <v>Course not listed. Detail in comments (2 cr.)</v>
      </c>
      <c r="I17" t="str">
        <v>Course not listed. Detail in comments (3 cr.)</v>
      </c>
      <c r="J17" t="str">
        <v>ENGL 1050 JOURNALISTIC WRITING (3)</v>
      </c>
      <c r="M17" t="str">
        <v>HLTH 1060 COMPREHENSIVE MEDICAL TERMINOLOGY (3)</v>
      </c>
      <c r="P17" t="str">
        <v>AGRI 2990 INTERNSHIPS (1)</v>
      </c>
    </row>
    <row r="18" spans="2:16">
      <c r="B18" t="str">
        <v>Exempt from requirement after speaking with Registrar. Detail in comments.</v>
      </c>
      <c r="F18" t="str">
        <v>HIST 1111 WORLD HISTORY II (3)</v>
      </c>
      <c r="H18" t="str">
        <v>Course not listed. Detail in comments (3 cr.)</v>
      </c>
      <c r="I18" t="str">
        <v>Course not listed. Detail in comments (4 cr.)</v>
      </c>
      <c r="J18" t="str">
        <v>GEOG 1010 WORLD REGIONAL GEOGRAPHY (3)</v>
      </c>
      <c r="M18" t="str">
        <v>HLTH 2300 INTRODUCTION TO NUTRITION (3)</v>
      </c>
      <c r="P18" t="str">
        <v>AGRI 2990 INTERNSHIPS (2)</v>
      </c>
    </row>
    <row r="19" spans="2:16">
      <c r="F19" t="str">
        <v>HIST 2010 AMERICAN HISTORY I (3)</v>
      </c>
      <c r="H19" t="str">
        <v>Course not listed. Detail in comments (4 cr.)</v>
      </c>
      <c r="I19" t="str">
        <v>Exempt from requirement after speaking with Registrar. Detail in comments.</v>
      </c>
      <c r="J19" t="str">
        <v>HIST 1110 WORLD HISTORY I (3)</v>
      </c>
      <c r="M19" t="str">
        <v>HLTH 2310 HEALTH EDUCATION AND WELLNESS (3)</v>
      </c>
      <c r="P19" t="str">
        <v>AGRI 2990 INTERNSHIPS (3)</v>
      </c>
    </row>
    <row r="20" spans="2:16">
      <c r="F20" t="str">
        <v>HIST 2020 AMERICAN HISTORY II (3)</v>
      </c>
      <c r="H20" t="str">
        <v>Exempt from requirement after speaking with Registrar. Detail in comments.</v>
      </c>
      <c r="J20" t="str">
        <v>HIST 1111 WORLD HISTORY II (3)</v>
      </c>
      <c r="M20" t="str">
        <v>NASP 1090 NATIVE AMERICAN ARTS (3)</v>
      </c>
      <c r="P20" t="str">
        <v>AGRI 2990 INTERNSHIPS (4)</v>
      </c>
    </row>
    <row r="21" spans="2:16">
      <c r="F21" t="str">
        <v>MUSC 1010 INTRODUCTION TO MUSIC (3)</v>
      </c>
      <c r="J21" t="str">
        <v>HIST 2010 AMERICAN HISTORY I (3)</v>
      </c>
      <c r="M21" t="str">
        <v>NASP 1140 NATIVE AMERICAN SPIRITUALITY (3)</v>
      </c>
      <c r="P21" t="str">
        <v>ARTS 1010 INTRODUCTION TO THE VISUAL ARTS (3)</v>
      </c>
    </row>
    <row r="22" spans="2:16">
      <c r="F22" t="str">
        <v>NASP 1050 NATIVE AMERICAN WORLD VIEWS (3)</v>
      </c>
      <c r="J22" t="str">
        <v>HIST 2020 AMERICAN HISTORY II (3)</v>
      </c>
      <c r="M22" t="str">
        <v>NURA 1110 NURSE AIDE (4)</v>
      </c>
      <c r="P22" t="str">
        <v>ARTS 1050 INTRODUCTION TO ART HISTORY &amp; CRITICISM I (3)</v>
      </c>
    </row>
    <row r="23" spans="2:16">
      <c r="F23" t="str">
        <v>NASP 1080 NATIVE AMERICAN EDUCATION (3)</v>
      </c>
      <c r="J23" t="str">
        <v>HMSV 2150 MULTICULTURAL COUNSELING (2)</v>
      </c>
      <c r="M23" t="str">
        <v>NURA 1190 MEDICATION AIDE (3)</v>
      </c>
      <c r="P23" t="str">
        <v>ARTS 1060 INTRO TO ART HISTORY AND CRITICISM II (3)</v>
      </c>
    </row>
    <row r="24" spans="2:16">
      <c r="F24" t="str">
        <v>NASP 1090 NATIVE AMERICAN ARTS (3)</v>
      </c>
      <c r="J24" t="str">
        <v>IEVH 1010 INTRODUCTION TO NATURAL RESOURCES (3)</v>
      </c>
      <c r="M24" t="str">
        <v>Course not listed. Detail in comments (1 cr.)</v>
      </c>
      <c r="P24" t="str">
        <v>ARTS 1100 BASIC DESIGN (3)</v>
      </c>
    </row>
    <row r="25" spans="2:16">
      <c r="F25" t="str">
        <v>NASP 1100 NATIVE AMERICAN MUSIC (3)</v>
      </c>
      <c r="J25" t="str">
        <v>IEVH 2020 ENVIRONMENTAL RESOURCE MANAGEMENT (3)</v>
      </c>
      <c r="M25" t="str">
        <v>Course not listed. Detail in comments (2 cr.)</v>
      </c>
      <c r="P25" t="str">
        <v>ARTS 1200 DRAWING (1)</v>
      </c>
    </row>
    <row r="26" spans="2:16">
      <c r="F26" t="str">
        <v>NASP 1130 NATIVE AMERICAN MYTHOLOGY (3)</v>
      </c>
      <c r="J26" t="str">
        <v>NASP 1070 NATIVE AMERICAN ARCHIVAL RESEARCH (3)</v>
      </c>
      <c r="M26" t="str">
        <v>Course not listed. Detail in comments (3 cr.)</v>
      </c>
      <c r="P26" t="str">
        <v>ARTS 1200 DRAWING (2)</v>
      </c>
    </row>
    <row r="27" spans="2:16">
      <c r="F27" t="str">
        <v>NASP 1140 NATIVE AMERICAN SPIRITUALITY (3)</v>
      </c>
      <c r="J27" t="str">
        <v>NASP 2010 INTRODUCTION TO TRIBAL NATION BUILDING (3)</v>
      </c>
      <c r="M27" t="str">
        <v>Course not listed. Detail in comments (4 cr.)</v>
      </c>
      <c r="P27" t="str">
        <v>ARTS 1200 DRAWING (3)</v>
      </c>
    </row>
    <row r="28" spans="2:16">
      <c r="F28" t="str">
        <v>NASP 1410 UmóⁿHoⁿ  LANGUAGE I (4)</v>
      </c>
      <c r="J28" t="str">
        <v>NASP 2120 NATIVE AMERICAN COMMUNITY-BASED RESEARCH (3)</v>
      </c>
      <c r="M28" t="str">
        <v>Exempt from requirement after speaking with Registrar. Detail in comments.</v>
      </c>
      <c r="P28" t="str">
        <v>ARTS 1300 PAINTING (1)</v>
      </c>
    </row>
    <row r="29" spans="2:16">
      <c r="F29" t="str">
        <v>NASP 1420 UmóⁿHoⁿ LANGUAGE II (4)</v>
      </c>
      <c r="J29" t="str">
        <v>NASP 2300 TRIBAL GOVERNMENT AND POLITICS (3)</v>
      </c>
      <c r="P29" t="str">
        <v>ARTS 1300 PAINTING (2)</v>
      </c>
    </row>
    <row r="30" spans="2:16">
      <c r="F30" t="str">
        <v>NASP 1510 DAKOTA LANGUAGE I (4)</v>
      </c>
      <c r="J30" t="str">
        <v>NASP 2810 CONTEMPORARY NATIVE ISSUES (3)</v>
      </c>
      <c r="P30" t="str">
        <v>ARTS 1300 PAINTING (3)</v>
      </c>
    </row>
    <row r="31" spans="2:16">
      <c r="F31" t="str">
        <v>NASP 1520 DAKOTA LANGUAGE II (4)</v>
      </c>
      <c r="J31" t="str">
        <v>PHYS 1100/1104 PHYSICAL SCIENCE (4)</v>
      </c>
      <c r="P31" t="str">
        <v>ARTS 1400 SCULPTURE (1)</v>
      </c>
    </row>
    <row r="32" spans="2:16">
      <c r="F32" t="str">
        <v>NASP 2010 INTRODUCTION TO TRIBAL NATION BUILDING (3)</v>
      </c>
      <c r="J32" t="str">
        <v>PHYS 2000 UNDERSTANDING AND OBSERVING WEATHER (3)</v>
      </c>
      <c r="P32" t="str">
        <v>ARTS 1400 SCULPTURE (2)</v>
      </c>
    </row>
    <row r="33" spans="6:16">
      <c r="F33" t="str">
        <v>NASP 2110 NATIVE AMERICAN LITERATURE (3)</v>
      </c>
      <c r="J33" t="str">
        <v>POLS 1600 INTERNATIONAL RELATIONS (3)</v>
      </c>
      <c r="P33" t="str">
        <v>ARTS 1400 SCULPTURE (3)</v>
      </c>
    </row>
    <row r="34" spans="6:16">
      <c r="F34" t="str">
        <v>NASP 2300 TRIBAL GOVERNMENT AND POLITICS (3)</v>
      </c>
      <c r="J34" t="str">
        <v>SOCI 1010 INTRODUCTION TO SOCIOLOGY (3)</v>
      </c>
      <c r="P34" t="str">
        <v>ARTS 2900 SPECIAL TOPICS (1)</v>
      </c>
    </row>
    <row r="35" spans="6:16">
      <c r="F35" t="str">
        <v>NASP 2340 GRANT WRITING IN TRIBAL DEVELOPMENT (3)</v>
      </c>
      <c r="J35" t="str">
        <v>SOCI 1400 INTRODUCTION TO CULTURAL ANTHROPOLOGY (3)</v>
      </c>
      <c r="P35" t="str">
        <v>ARTS 2900 SPECIAL TOPICS (2)</v>
      </c>
    </row>
    <row r="36" spans="6:16">
      <c r="F36" t="str">
        <v>NASP 2350 GRANT WRITING IN TRIBAL DEVELOPMENT II (3)</v>
      </c>
      <c r="J36" t="str">
        <v>SOCI 2010 SOCIAL PROBLEMS (3)</v>
      </c>
      <c r="P36" t="str">
        <v>ARTS 2900 SPECIAL TOPICS (3)</v>
      </c>
    </row>
    <row r="37" spans="6:16">
      <c r="F37" t="str">
        <v>NASP 2430 OMAHA LANGUAGE III (3)</v>
      </c>
      <c r="J37" t="str">
        <v>SOCI 2150 EXPLORING UNITY &amp; DIVERISTY (3)</v>
      </c>
      <c r="P37" t="str">
        <v>ARTS 2990 INTERNSHIP (1)</v>
      </c>
    </row>
    <row r="38" spans="6:16">
      <c r="F38" t="str">
        <v>NASP 2440 OMAHA LANGUAGE IV (3)</v>
      </c>
      <c r="J38" t="str">
        <v>SPAN 1010 ELEMTENTARY SPANISH I (5)</v>
      </c>
      <c r="P38" t="str">
        <v>ARTS 2990 INTERNSHIP (2)</v>
      </c>
    </row>
    <row r="39" spans="6:16">
      <c r="F39" t="str">
        <v>NASP 2530 DAKOTA LANGUAGE III (3)</v>
      </c>
      <c r="J39" t="str">
        <v>SPAN 1020 ELEMENTARY SPANISH II (5)</v>
      </c>
      <c r="P39" t="str">
        <v>ARTS 2990 INTERNSHIP (3)</v>
      </c>
    </row>
    <row r="40" spans="6:16">
      <c r="F40" t="str">
        <v>NASP 2540 DAKOTA LANGUAGE IV (3)</v>
      </c>
      <c r="J40" t="str">
        <v>SPAN 2010 INTERMEDIATE SPANISH I (3)</v>
      </c>
      <c r="P40" t="str">
        <v>ARTS 2990 INTERNSHIP (4)</v>
      </c>
    </row>
    <row r="41" spans="6:16">
      <c r="F41" t="str">
        <v>PSYC 1810 INTRODUCTION TO PSYCHOLOGY (3)</v>
      </c>
      <c r="J41" t="str">
        <v>SPAN 2020 INTERMEDIATE SPANISH II (3)</v>
      </c>
      <c r="P41" t="str">
        <v>AUTO 1010 EXPLORATORY MECHANICS (3)</v>
      </c>
    </row>
    <row r="42" spans="6:16">
      <c r="F42" t="str">
        <v>PSYC 2000 HUMAN SEXUALITY (3)</v>
      </c>
      <c r="J42" t="str">
        <v>Course not listed. Detail in comments (1 cr.)</v>
      </c>
      <c r="P42" t="str">
        <v>AUTO 1020 AUTOMOTIVE POWER TRAIN (3)</v>
      </c>
    </row>
    <row r="43" spans="6:16">
      <c r="F43" t="str">
        <v>PSYC 2030 DEVELOPMENTAL PSYCHOLOGY (3)</v>
      </c>
      <c r="J43" t="str">
        <v>Course not listed. Detail in comments (2 cr.)</v>
      </c>
      <c r="P43" t="str">
        <v>AUTO 2900 SPECIAL TOPICS (1)</v>
      </c>
    </row>
    <row r="44" spans="6:16">
      <c r="F44" t="str">
        <v>PSYC 2500 ABNORMAL PSYCHOLOGY (3)</v>
      </c>
      <c r="J44" t="str">
        <v>Course not listed. Detail in comments (3 cr.)</v>
      </c>
      <c r="P44" t="str">
        <v>AUTO 2900 SPECIAL TOPICS (2)</v>
      </c>
    </row>
    <row r="45" spans="6:16">
      <c r="F45" t="str">
        <v>SOCI 1010 INTRODUCTION TO SOCIOLOGY (3)</v>
      </c>
      <c r="J45" t="str">
        <v>Course not listed. Detail in comments (4 cr.)</v>
      </c>
      <c r="P45" t="str">
        <v>AUTO 2900 SPECIAL TOPICS (3)</v>
      </c>
    </row>
    <row r="46" spans="6:16">
      <c r="F46" t="str">
        <v>SOCI 1400 INTRODUCTION TO CULTURAL ANTHROPOLOGY (3)</v>
      </c>
      <c r="J46" t="str">
        <v>Exempt from requirement after speaking with Registrar. Detail in comments.</v>
      </c>
      <c r="P46" t="str">
        <v>AUTO 2990 INTERNSHIP (1)</v>
      </c>
    </row>
    <row r="47" spans="6:16">
      <c r="F47" t="str">
        <v>SPAN 1010 ELEMTENTARY SPANISH I (5)</v>
      </c>
      <c r="P47" t="str">
        <v>AUTO 2990 INTERNSHIP (2)</v>
      </c>
    </row>
    <row r="48" spans="6:16">
      <c r="F48" t="str">
        <v>SPAN 1020 ELEMENTARY SPANISH II (5)</v>
      </c>
      <c r="P48" t="str">
        <v>AUTO 2990 INTERNSHIP (3)</v>
      </c>
    </row>
    <row r="49" spans="6:16">
      <c r="F49" t="str">
        <v>SPAN 2010 INTERMEDIATE SPANISH I (3)</v>
      </c>
      <c r="P49" t="str">
        <v>AUTO 2990 INTERNSHIP (4)</v>
      </c>
    </row>
    <row r="50" spans="6:16">
      <c r="F50" t="str">
        <v>SPAN 2020 INTERMEDIATE SPANISH II (3)</v>
      </c>
      <c r="P50" t="str">
        <v>BIOS 1010/1014 GENERAL BIOLOGY (4)</v>
      </c>
    </row>
    <row r="51" spans="6:16">
      <c r="F51" t="str">
        <v>Course not listed. Detail in comments (1 cr.)</v>
      </c>
      <c r="P51" t="str">
        <v>BIOS 1110/1114 GENERAL BOTANY (4)</v>
      </c>
    </row>
    <row r="52" spans="6:16">
      <c r="F52" t="str">
        <v>Course not listed. Detail in comments (2 cr.)</v>
      </c>
      <c r="P52" t="str">
        <v>BIOS 1200/1204 CONCEPTS OF ECOLOGY (4)</v>
      </c>
    </row>
    <row r="53" spans="6:16">
      <c r="F53" t="str">
        <v>Course not listed. Detail in comments (3 cr.)</v>
      </c>
      <c r="P53" t="str">
        <v>BIOS 1210/1214 INTRODUCTION TO GEOLOGY (4)</v>
      </c>
    </row>
    <row r="54" spans="6:16">
      <c r="F54" t="str">
        <v>Course not listed. Detail in comments (4 cr.)</v>
      </c>
      <c r="P54" t="str">
        <v>BIOS 2030 INTRODUCTION TO ENVIRONMENTAL ISSUES (3)</v>
      </c>
    </row>
    <row r="55" spans="6:16">
      <c r="F55" t="str">
        <v>Exempt from requirement after speaking with Registrar. Detail in comments.</v>
      </c>
      <c r="P55" t="str">
        <v>BIOS 2250/2254 HUMAN ANATOMY AND PHYSIOLOGY I (4)</v>
      </c>
    </row>
    <row r="56" spans="6:16">
      <c r="P56" t="str">
        <v>BIOS 2260/2264 HUMAN ANATOMY AND PHYSIOLOGY II (4)</v>
      </c>
    </row>
    <row r="57" spans="6:16">
      <c r="P57" t="str">
        <v>BIOS 2460/2464 MICROBIOLOGY (4)</v>
      </c>
    </row>
    <row r="58" spans="6:16">
      <c r="P58" t="str">
        <v>BIOS 2900 SPECIAL TOPICS (1)</v>
      </c>
    </row>
    <row r="59" spans="6:16">
      <c r="P59" t="str">
        <v>BIOS 2900 SPECIAL TOPICS (2)</v>
      </c>
    </row>
    <row r="60" spans="6:16">
      <c r="P60" t="str">
        <v>BIOS 2900 SPECIAL TOPICS (3)</v>
      </c>
    </row>
    <row r="61" spans="6:16">
      <c r="P61" t="str">
        <v>BIOS 2990 INTERNSHIP (1)</v>
      </c>
    </row>
    <row r="62" spans="6:16">
      <c r="P62" t="str">
        <v>BIOS 2990 INTERNSHIP (2)</v>
      </c>
    </row>
    <row r="63" spans="6:16">
      <c r="P63" t="str">
        <v>BIOS 2990 INTERNSHIP (3)</v>
      </c>
    </row>
    <row r="64" spans="6:16">
      <c r="P64" t="str">
        <v>BIOS 2990 INTERNSHIP (4)</v>
      </c>
    </row>
    <row r="65" spans="16:16">
      <c r="P65" t="str">
        <v>BSAD 1040 PERSONAL FINANCE (3)</v>
      </c>
    </row>
    <row r="66" spans="16:16">
      <c r="P66" t="str">
        <v>BSAD 1050 INTRODUCTION TO BUSINESS (3)</v>
      </c>
    </row>
    <row r="67" spans="16:16">
      <c r="P67" t="str">
        <v>BSAD 2050 BUSINESS COMMUNICATION (3)</v>
      </c>
    </row>
    <row r="68" spans="16:16">
      <c r="P68" t="str">
        <v>BSAD 2310 ETHICS (3)</v>
      </c>
    </row>
    <row r="69" spans="16:16">
      <c r="P69" t="str">
        <v>BSAD 2520 PRINCIPLES OF MARKETING (3)</v>
      </c>
    </row>
    <row r="70" spans="16:16">
      <c r="P70" t="str">
        <v>BSAD 2540 PRINCIPLES OF MANAGEMENT (3)</v>
      </c>
    </row>
    <row r="71" spans="16:16">
      <c r="P71" t="str">
        <v>BSAD 2700 BUSINESS LAW I (3)</v>
      </c>
    </row>
    <row r="72" spans="16:16">
      <c r="P72" t="str">
        <v>BSAD 2710 BUSINESS LAW II (3)</v>
      </c>
    </row>
    <row r="73" spans="16:16">
      <c r="P73" t="str">
        <v>BSAD 2900 SPECIAL TOPICS (1)</v>
      </c>
    </row>
    <row r="74" spans="16:16">
      <c r="P74" t="str">
        <v>BSAD 2900 SPECIAL TOPICS (2)</v>
      </c>
    </row>
    <row r="75" spans="16:16">
      <c r="P75" t="str">
        <v>BSAD 2900 SPECIAL TOPICS (3)</v>
      </c>
    </row>
    <row r="76" spans="16:16">
      <c r="P76" t="str">
        <v>BSAD 2990 INTERNSHIP (1)</v>
      </c>
    </row>
    <row r="77" spans="16:16">
      <c r="P77" t="str">
        <v>BSAD 2990 INTERNSHIP (2)</v>
      </c>
    </row>
    <row r="78" spans="16:16">
      <c r="P78" t="str">
        <v>BSAD 2990 INTERNSHIP (3)</v>
      </c>
    </row>
    <row r="79" spans="16:16">
      <c r="P79" t="str">
        <v>BSAD 2990 INTERNSHIP (4)</v>
      </c>
    </row>
    <row r="80" spans="16:16">
      <c r="P80" t="str">
        <v>CHEM 1050/1054 APPLIED ENVRIONMENTAL CHEMISTRY &amp; CONSERVATION BIOLOGY (4)</v>
      </c>
    </row>
    <row r="81" spans="16:16">
      <c r="P81" t="str">
        <v>CHEM 1090/1094 GENERAL CHEMISTRY I (4)</v>
      </c>
    </row>
    <row r="82" spans="16:16">
      <c r="P82" t="str">
        <v>CHEM 1100/1104 GENERAL CHEMISTRY II (4)</v>
      </c>
    </row>
    <row r="83" spans="16:16">
      <c r="P83" t="str">
        <v>CHEM 2510 ORGANIC CHEMISTRY I / CHEM 2514 ORGANIC CHEMISTRY I LAB (4)</v>
      </c>
    </row>
    <row r="84" spans="16:16">
      <c r="P84" t="str">
        <v>CHEM 2900 SPECIAL TOPICS (1)</v>
      </c>
    </row>
    <row r="85" spans="16:16">
      <c r="P85" t="str">
        <v>CHEM 2900 SPECIAL TOPICS (2)</v>
      </c>
    </row>
    <row r="86" spans="16:16">
      <c r="P86" t="str">
        <v>CHEM 2900 SPECIAL TOPICS (3)</v>
      </c>
    </row>
    <row r="87" spans="16:16">
      <c r="P87" t="str">
        <v>CHEM 2990 INTERNSHIP (1)</v>
      </c>
    </row>
    <row r="88" spans="16:16">
      <c r="P88" t="str">
        <v>CHEM 2990 INTERNSHIP (2)</v>
      </c>
    </row>
    <row r="89" spans="16:16">
      <c r="P89" t="str">
        <v>CHEM 2990 INTERNSHIP (3)</v>
      </c>
    </row>
    <row r="90" spans="16:16">
      <c r="P90" t="str">
        <v>CHEM 2990 INTERNSHIP (4)</v>
      </c>
    </row>
    <row r="91" spans="16:16">
      <c r="P91" t="str">
        <v>CNST 1000 CONSTRUCTION SAFETY (1)</v>
      </c>
    </row>
    <row r="92" spans="16:16">
      <c r="P92" t="str">
        <v>CNST 1010 FUNDAMENTALS OF CARPENTRY (3)</v>
      </c>
    </row>
    <row r="93" spans="16:16">
      <c r="P93" t="str">
        <v>CNST 1020 CONSTRUCTION THEORY (3)</v>
      </c>
    </row>
    <row r="94" spans="16:16">
      <c r="P94" t="str">
        <v>CNST 1030 BLUEPRINT READING (3)</v>
      </c>
    </row>
    <row r="95" spans="16:16">
      <c r="P95" t="str">
        <v>CNST 1040 PRACTICAL CARPENTRY I (3)</v>
      </c>
    </row>
    <row r="96" spans="16:16">
      <c r="P96" t="str">
        <v>CNST 1050 FRAMING AND EXTERIOR FINISHING (3)</v>
      </c>
    </row>
    <row r="97" spans="16:16">
      <c r="P97" t="str">
        <v>CNST 1070 PRACTICAL CARPENTRY II (3)</v>
      </c>
    </row>
    <row r="98" spans="16:16">
      <c r="P98" t="str">
        <v>CNST 1080 PRACTICAL CARPENTRY III (3)</v>
      </c>
    </row>
    <row r="99" spans="16:16">
      <c r="P99" t="str">
        <v>CNST 1090 INTERIOR FINISHING (3)</v>
      </c>
    </row>
    <row r="100" spans="16:16">
      <c r="P100" t="str">
        <v>CNST 2900 SPECIAL TOPICS (1)</v>
      </c>
    </row>
    <row r="101" spans="16:16">
      <c r="P101" t="str">
        <v>CNST 2900 SPECIAL TOPICS (2)</v>
      </c>
    </row>
    <row r="102" spans="16:16">
      <c r="P102" t="str">
        <v>CNST 2900 SPECIAL TOPICS (3)</v>
      </c>
    </row>
    <row r="103" spans="16:16">
      <c r="P103" t="str">
        <v>CNST 2990 INTERNSHIP (1)</v>
      </c>
    </row>
    <row r="104" spans="16:16">
      <c r="P104" t="str">
        <v>CNST 2990 INTERNSHIP (2)</v>
      </c>
    </row>
    <row r="105" spans="16:16">
      <c r="P105" t="str">
        <v>CNST 2990 INTERNSHIP (3)</v>
      </c>
    </row>
    <row r="106" spans="16:16">
      <c r="P106" t="str">
        <v>CNST 2990 INTERNSHIP (4)</v>
      </c>
    </row>
    <row r="107" spans="16:16">
      <c r="P107" t="str">
        <v>CRIM 1010 INTRODUCTION TO CRIMINAL JUSTICE (3)</v>
      </c>
    </row>
    <row r="108" spans="16:16">
      <c r="P108" t="str">
        <v>CRIM 1020 INTRODUCTION TO CORRECTIONS (3)</v>
      </c>
    </row>
    <row r="109" spans="16:16">
      <c r="P109" t="str">
        <v>CRIM 2030 POLICE AND SOCIETY (3)</v>
      </c>
    </row>
    <row r="110" spans="16:16">
      <c r="P110" t="str">
        <v>CRIM 2100 JUVENILLE JUSTICE (3)</v>
      </c>
    </row>
    <row r="111" spans="16:16">
      <c r="P111" t="str">
        <v>CRIM 2900 SPECIAL TOPICS (1)</v>
      </c>
    </row>
    <row r="112" spans="16:16">
      <c r="P112" t="str">
        <v>CRIM 2900 SPECIAL TOPICS (2)</v>
      </c>
    </row>
    <row r="113" spans="16:16">
      <c r="P113" t="str">
        <v>CRIM 2900 SPECIAL TOPICS (3)</v>
      </c>
    </row>
    <row r="114" spans="16:16">
      <c r="P114" t="str">
        <v>CRIM 2990 INTERNSHIP (1)</v>
      </c>
    </row>
    <row r="115" spans="16:16">
      <c r="P115" t="str">
        <v>CRIM 2990 INTERNSHIP (2)</v>
      </c>
    </row>
    <row r="116" spans="16:16">
      <c r="P116" t="str">
        <v>CRIM 2990 INTERNSHIP (3)</v>
      </c>
    </row>
    <row r="117" spans="16:16">
      <c r="P117" t="str">
        <v>CRIM 2990 INTERNSHIP (4)</v>
      </c>
    </row>
    <row r="118" spans="16:16">
      <c r="P118" t="str">
        <v>ECED 1050 EXPRESSIVE ARTS (3)</v>
      </c>
    </row>
    <row r="119" spans="16:16">
      <c r="P119" t="str">
        <v>ECED 1060 OBSERVATION, ASSESSMENT, AND GUIDANCE (3)</v>
      </c>
    </row>
    <row r="120" spans="16:16">
      <c r="P120" t="str">
        <v>ECED 1110 INFANT/TODDLER DEVELOPMENT (3)</v>
      </c>
    </row>
    <row r="121" spans="16:16">
      <c r="P121" t="str">
        <v>ECED 1120 PRESCHOOL CHILD DEVELOPMENT (2)</v>
      </c>
    </row>
    <row r="122" spans="16:16">
      <c r="P122" t="str">
        <v>ECED 1150 INTRODUCTION TO EARLY CHILDHOOD EDUCATION (3)</v>
      </c>
    </row>
    <row r="123" spans="16:16">
      <c r="P123" t="str">
        <v>ECED 1160 EARLY LANGUAGE LITERACY (3)</v>
      </c>
    </row>
    <row r="124" spans="16:16">
      <c r="P124" t="str">
        <v>ECED 1220 PRE-PRACTICUM (1)</v>
      </c>
    </row>
    <row r="125" spans="16:16">
      <c r="P125" t="str">
        <v>ECED 1230 SCHOOL AGE CHILD DEVELOPMENT (2)</v>
      </c>
    </row>
    <row r="126" spans="16:16">
      <c r="P126" t="str">
        <v>ECED 1260 EARLY CHILDHOOD HEALTH, SAFETY &amp; NUTRITION (3)</v>
      </c>
    </row>
    <row r="127" spans="16:16">
      <c r="P127" t="str">
        <v>ECED 1610 INFANT PRACTICUM (1)</v>
      </c>
    </row>
    <row r="128" spans="16:16">
      <c r="P128" t="str">
        <v>ECED 1620 TODDLER PRACTICUM (1)</v>
      </c>
    </row>
    <row r="129" spans="16:16">
      <c r="P129" t="str">
        <v>ECED 1630 PRESCHOOL PRACTICUM (1)</v>
      </c>
    </row>
    <row r="130" spans="16:16">
      <c r="P130" t="str">
        <v>ECED 1640 SCHOOL-AGE PRACTICUM (1)</v>
      </c>
    </row>
    <row r="131" spans="16:16">
      <c r="P131" t="str">
        <v>ECED 2050 CHILDREN WITH EXCEPTIONALITIES (3)</v>
      </c>
    </row>
    <row r="132" spans="16:16">
      <c r="P132" t="str">
        <v>ECED 2060 EARLY CHILDHOOD EDUCATION CURRICULUM PLANNING (3)</v>
      </c>
    </row>
    <row r="133" spans="16:16">
      <c r="P133" t="str">
        <v>ECED 2070 FAMILY AND COMMUNITY RELATIONSHIPS (3)</v>
      </c>
    </row>
    <row r="134" spans="16:16">
      <c r="P134" t="str">
        <v>ECED 2090 CDA PROFESSIONAL PORTFOLIO: PRESCHOOL</v>
      </c>
    </row>
    <row r="135" spans="16:16">
      <c r="P135" t="str">
        <v>ECED 2450 EARLY CHILDHOOD ADMINISTRATION (3)</v>
      </c>
    </row>
    <row r="136" spans="16:16">
      <c r="P136" t="str">
        <v>ECED 2900 SPECIAL TOPICS (1)</v>
      </c>
    </row>
    <row r="137" spans="16:16">
      <c r="P137" t="str">
        <v>ECED 2900 SPECIAL TOPICS (2)</v>
      </c>
    </row>
    <row r="138" spans="16:16">
      <c r="P138" t="str">
        <v>ECED 2900 SPECIAL TOPICS (3)</v>
      </c>
    </row>
    <row r="139" spans="16:16">
      <c r="P139" t="str">
        <v>ECED 2990 INTERNSHIP (1)</v>
      </c>
    </row>
    <row r="140" spans="16:16">
      <c r="P140" t="str">
        <v>ECED 2990 INTERNSHIP (2)</v>
      </c>
    </row>
    <row r="141" spans="16:16">
      <c r="P141" t="str">
        <v>ECED 2990 INTERNSHIP (3)</v>
      </c>
    </row>
    <row r="142" spans="16:16">
      <c r="P142" t="str">
        <v>ECED 2990 INTERNSHIP (4)</v>
      </c>
    </row>
    <row r="143" spans="16:16">
      <c r="P143" t="str">
        <v>ECON 2110 PRINCIPLES OF MACROECONOMICS (3)</v>
      </c>
    </row>
    <row r="144" spans="16:16">
      <c r="P144" t="str">
        <v>ECON 2120 PRINCIPLES OF MICROECONOMICS (3)</v>
      </c>
    </row>
    <row r="145" spans="16:16">
      <c r="P145" t="str">
        <v>ECON 2900 SPECIAL TOPICS (1)</v>
      </c>
    </row>
    <row r="146" spans="16:16">
      <c r="P146" t="str">
        <v>ECON 2900 SPECIAL TOPICS (2)</v>
      </c>
    </row>
    <row r="147" spans="16:16">
      <c r="P147" t="str">
        <v>ECON 2900 SPECIAL TOPICS (3)</v>
      </c>
    </row>
    <row r="148" spans="16:16">
      <c r="P148" t="str">
        <v>ECON 2990 INTERNSHIP (1)</v>
      </c>
    </row>
    <row r="149" spans="16:16">
      <c r="P149" t="str">
        <v>ECON 2990 INTERNSHIP (2)</v>
      </c>
    </row>
    <row r="150" spans="16:16">
      <c r="P150" t="str">
        <v>ECON 2990 INTERNSHIP (3)</v>
      </c>
    </row>
    <row r="151" spans="16:16">
      <c r="P151" t="str">
        <v>ECON 2990 INTERNSHIP (4)</v>
      </c>
    </row>
    <row r="152" spans="16:16">
      <c r="P152" t="str">
        <v>EDUC 1110 INTRODUCTION TO PROFESSIONAL EDUCATION (3)</v>
      </c>
    </row>
    <row r="153" spans="16:16">
      <c r="P153" t="str">
        <v>EDUC 1111 PROJECT PARA (1)</v>
      </c>
    </row>
    <row r="154" spans="16:16">
      <c r="P154" t="str">
        <v>EDUC 1200 TRAUMA INFORMED PRACTICES IN EDUCATION</v>
      </c>
    </row>
    <row r="155" spans="16:16">
      <c r="P155" t="str">
        <v>EDUC 1700 PROFESSIONAL PRACTICUM (1-2)</v>
      </c>
    </row>
    <row r="156" spans="16:16">
      <c r="P156" t="str">
        <v>EDUC 1711 PRAXIS CORE (1)</v>
      </c>
    </row>
    <row r="157" spans="16:16">
      <c r="P157" t="str">
        <v>EDUC 2000 EDUCATIONAL PSYCHOLOGY (3)</v>
      </c>
    </row>
    <row r="158" spans="16:16">
      <c r="P158" t="str">
        <v>EDUC 2030 MULTICULTURAL EDUCATION (3)</v>
      </c>
    </row>
    <row r="159" spans="16:16">
      <c r="P159" t="str">
        <v>EDUC 2050 THE EXCEPTIONAL LEARNER IN THE CLASSROOM (3)</v>
      </c>
    </row>
    <row r="160" spans="16:16">
      <c r="P160" t="str">
        <v>EDUC 2070 ADDITIONAL LANGUAGE ACQUISITION AND DEVELOPMENT (3)</v>
      </c>
    </row>
    <row r="161" spans="16:16">
      <c r="P161" t="str">
        <v>EDUC 2590 INSTRUCTIONAL TECHHNOLOGY (3)</v>
      </c>
    </row>
    <row r="162" spans="16:16">
      <c r="P162" t="str">
        <v>EDUC 2700 ONLINE TEACHING CERTIFICATE (3)</v>
      </c>
    </row>
    <row r="163" spans="16:16">
      <c r="P163" t="str">
        <v>EDUC 2720 ONLINE TEACHING CERTIFICATE II: ENGAGING STUDENTS IN ONLINE LEARNING (3)</v>
      </c>
    </row>
    <row r="164" spans="16:16">
      <c r="P164" t="str">
        <v>EDUC 2800 PROFESSIONAL PRACTICUM (1-2)</v>
      </c>
    </row>
    <row r="165" spans="16:16">
      <c r="P165" t="str">
        <v>EDUC 2900 SPECIAL TOPICS (1)</v>
      </c>
    </row>
    <row r="166" spans="16:16">
      <c r="P166" t="str">
        <v>EDUC 2900 SPECIAL TOPICS (2)</v>
      </c>
    </row>
    <row r="167" spans="16:16">
      <c r="P167" t="str">
        <v>EDUC 2900 SPECIAL TOPICS (3)</v>
      </c>
    </row>
    <row r="168" spans="16:16">
      <c r="P168" t="str">
        <v>EDUC 2990 INTERNSHIP (1)</v>
      </c>
    </row>
    <row r="169" spans="16:16">
      <c r="P169" t="str">
        <v>EDUC 2990 INTERNSHIP (2)</v>
      </c>
    </row>
    <row r="170" spans="16:16">
      <c r="P170" t="str">
        <v>EDUC 2990 INTERNSHIP (3)</v>
      </c>
    </row>
    <row r="171" spans="16:16">
      <c r="P171" t="str">
        <v>EDUC 2990 INTERNSHIP (4)</v>
      </c>
    </row>
    <row r="172" spans="16:16">
      <c r="P172" t="str">
        <v>ENGL 1010 ENGLISH COMPOSITION I (3)</v>
      </c>
    </row>
    <row r="173" spans="16:16">
      <c r="P173" t="str">
        <v>ENGL 1020 ENGLISH COMPOSITION II (3)</v>
      </c>
    </row>
    <row r="174" spans="16:16">
      <c r="P174" t="str">
        <v>ENGL 1040 CREATIVE WRITING (3)</v>
      </c>
    </row>
    <row r="175" spans="16:16">
      <c r="P175" t="str">
        <v>ENGL 1050 JOURNALISTIC WRITING (3)</v>
      </c>
    </row>
    <row r="176" spans="16:16">
      <c r="P176" t="str">
        <v>ENGL 1150 CRITICAL THINKING (3)</v>
      </c>
    </row>
    <row r="177" spans="16:16">
      <c r="P177" t="str">
        <v>ENGL 2100 INTRODUCTION TO LITERATURE (3)</v>
      </c>
    </row>
    <row r="178" spans="16:16">
      <c r="P178" t="str">
        <v>ENGL 2170 AMERIAN LITERATURE SINCE 1865 (3)</v>
      </c>
    </row>
    <row r="179" spans="16:16">
      <c r="P179" t="str">
        <v>ENGL 2400 TECHNICAL WRITING (2)</v>
      </c>
    </row>
    <row r="180" spans="16:16">
      <c r="P180" t="str">
        <v>ENGL 2900 SPECIAL TOPICS (1)</v>
      </c>
    </row>
    <row r="181" spans="16:16">
      <c r="P181" t="str">
        <v>ENGL 2900 SPECIAL TOPICS (2)</v>
      </c>
    </row>
    <row r="182" spans="16:16">
      <c r="P182" t="str">
        <v>ENGL 2900 SPECIAL TOPICS (3)</v>
      </c>
    </row>
    <row r="183" spans="16:16">
      <c r="P183" t="str">
        <v>ENGL 2990 INTERNSHIP (1)</v>
      </c>
    </row>
    <row r="184" spans="16:16">
      <c r="P184" t="str">
        <v>ENGL 2990 INTERNSHIP (2)</v>
      </c>
    </row>
    <row r="185" spans="16:16">
      <c r="P185" t="str">
        <v>ENGL 2990 INTERNSHIP (3)</v>
      </c>
    </row>
    <row r="186" spans="16:16">
      <c r="P186" t="str">
        <v>ENGL 2990 INTERNSHIP (4)</v>
      </c>
    </row>
    <row r="187" spans="16:16">
      <c r="P187" t="str">
        <v>ENTR 1050 INTRODUCTION TO ENTREPRENEURSHIP (3)</v>
      </c>
    </row>
    <row r="188" spans="16:16">
      <c r="P188" t="str">
        <v>ENTR 2030 ENTREPRENEURSHIP ACCOUNTING (3)</v>
      </c>
    </row>
    <row r="189" spans="16:16">
      <c r="P189" t="str">
        <v>ENTR 2040 ENTREPRENEURSHIP FEASIBILITY STUDY (3)</v>
      </c>
    </row>
    <row r="190" spans="16:16">
      <c r="P190" t="str">
        <v>ENTR 2050 MARKETING FOR THE ENTREPRENEUR (3)</v>
      </c>
    </row>
    <row r="191" spans="16:16">
      <c r="P191" t="str">
        <v>ENTR 2060 ENTREPRENEURSHIP LEGAL ISSUES (3)</v>
      </c>
    </row>
    <row r="192" spans="16:16">
      <c r="P192" t="str">
        <v>ENTR 2090 ENTREPRENEURSHIP BUSINESS PLAN (3)</v>
      </c>
    </row>
    <row r="193" spans="16:16">
      <c r="P193" t="str">
        <v>ENTR 2900 SPECIAL TOPICS (1)</v>
      </c>
    </row>
    <row r="194" spans="16:16">
      <c r="P194" t="str">
        <v>ENTR 2900 SPECIAL TOPICS (2)</v>
      </c>
    </row>
    <row r="195" spans="16:16">
      <c r="P195" t="str">
        <v>ENTR 2900 SPECIAL TOPICS (3)</v>
      </c>
    </row>
    <row r="196" spans="16:16">
      <c r="P196" t="str">
        <v>ENTR 2990 INTERNSHIP (1)</v>
      </c>
    </row>
    <row r="197" spans="16:16">
      <c r="P197" t="str">
        <v>ENTR 2990 INTERNSHIP (2)</v>
      </c>
    </row>
    <row r="198" spans="16:16">
      <c r="P198" t="str">
        <v>ENTR 2990 INTERNSHIP (3)</v>
      </c>
    </row>
    <row r="199" spans="16:16">
      <c r="P199" t="str">
        <v>ENTR 2990 INTERNSHIP (4)</v>
      </c>
    </row>
    <row r="200" spans="16:16">
      <c r="P200" t="str">
        <v>GEOG 1010 WORLD REGIONAL GEOGRAPHY (3)</v>
      </c>
    </row>
    <row r="201" spans="16:16">
      <c r="P201" t="str">
        <v>GEOG 2900 SPECIAL TOPICS (1)</v>
      </c>
    </row>
    <row r="202" spans="16:16">
      <c r="P202" t="str">
        <v>GEOG 2900 SPECIAL TOPICS (2)</v>
      </c>
    </row>
    <row r="203" spans="16:16">
      <c r="P203" t="str">
        <v>GEOG 2900 SPECIAL TOPICS (3)</v>
      </c>
    </row>
    <row r="204" spans="16:16">
      <c r="P204" t="str">
        <v>GEOG 2990 INTERNSHIP (1)</v>
      </c>
    </row>
    <row r="205" spans="16:16">
      <c r="P205" t="str">
        <v>GEOG 2990 INTERNSHIP (2)</v>
      </c>
    </row>
    <row r="206" spans="16:16">
      <c r="P206" t="str">
        <v>GEOG 2990 INTERNSHIP (3)</v>
      </c>
    </row>
    <row r="207" spans="16:16">
      <c r="P207" t="str">
        <v>GEOG 2990 INTERNSHIP (4)</v>
      </c>
    </row>
    <row r="208" spans="16:16">
      <c r="P208" t="str">
        <v>HIST 1110 WORLD HISTORY I (3)</v>
      </c>
    </row>
    <row r="209" spans="16:16">
      <c r="P209" t="str">
        <v>HIST 1111 WORLD HISTORY II (3)</v>
      </c>
    </row>
    <row r="210" spans="16:16">
      <c r="P210" t="str">
        <v>HIST 2010 AMERICAN HISTORY I (3)</v>
      </c>
    </row>
    <row r="211" spans="16:16">
      <c r="P211" t="str">
        <v>HIST 2020 AMERICAN HISTORY II (3)</v>
      </c>
    </row>
    <row r="212" spans="16:16">
      <c r="P212" t="str">
        <v>HIST 2900 SPECIAL TOPICS (1)</v>
      </c>
    </row>
    <row r="213" spans="16:16">
      <c r="P213" t="str">
        <v>HIST 2900 SPECIAL TOPICS (2)</v>
      </c>
    </row>
    <row r="214" spans="16:16">
      <c r="P214" t="str">
        <v>HIST 2900 SPECIAL TOPICS (3)</v>
      </c>
    </row>
    <row r="215" spans="16:16">
      <c r="P215" t="str">
        <v>HIST 2990 INTERNSHIP (1)</v>
      </c>
    </row>
    <row r="216" spans="16:16">
      <c r="P216" t="str">
        <v>HIST 2990 INTERNSHIP (2)</v>
      </c>
    </row>
    <row r="217" spans="16:16">
      <c r="P217" t="str">
        <v>HIST 2990 INTERNSHIP (3)</v>
      </c>
    </row>
    <row r="218" spans="16:16">
      <c r="P218" t="str">
        <v>HIST 2990 INTERNSHIP (4)</v>
      </c>
    </row>
    <row r="219" spans="16:16">
      <c r="P219" t="str">
        <v>HLTH 1010 INTRODUCTION TO HEALTHCARE (1)</v>
      </c>
    </row>
    <row r="220" spans="16:16">
      <c r="P220" t="str">
        <v>HLTH 1020 FIRST AID/CPR (1)</v>
      </c>
    </row>
    <row r="221" spans="16:16">
      <c r="P221" t="str">
        <v>HLTH 1040 PHYSICAL ACTIVITY (1)</v>
      </c>
    </row>
    <row r="222" spans="16:16">
      <c r="P222" t="str">
        <v>HLTH 1041 SOCIAL ACTIVITY (1)</v>
      </c>
    </row>
    <row r="223" spans="16:16">
      <c r="P223" t="str">
        <v>HLTH 1042 TRADITIONAL NATIVE AMERICAN GAMES (1)</v>
      </c>
    </row>
    <row r="224" spans="16:16">
      <c r="P224" t="str">
        <v>HLTH 1043 BEADING (1)</v>
      </c>
    </row>
    <row r="225" spans="16:16">
      <c r="P225" t="str">
        <v>HLTH 1044 NATIVE AMERICAN CLOTHING DESIGN AND CONSTRUCTION (1)</v>
      </c>
    </row>
    <row r="226" spans="16:16">
      <c r="P226" t="str">
        <v>HLTH 1044 NATIVE AMERICAN CLOTHING DESIGN AND CONSTRUCTION (2)</v>
      </c>
    </row>
    <row r="227" spans="16:16">
      <c r="P227" t="str">
        <v>HLTH 1044 NATIVE AMERICAN CLOTHING DESIGN AND CONSTRUCTION (3)</v>
      </c>
    </row>
    <row r="228" spans="16:16">
      <c r="P228" t="str">
        <v>HLTH 1045 ARCHERY/HUNTING SAFETY (1)</v>
      </c>
    </row>
    <row r="229" spans="16:16">
      <c r="P229" t="str">
        <v>HLTH 1046 AIHEC (1)</v>
      </c>
    </row>
    <row r="230" spans="16:16">
      <c r="P230" t="str">
        <v>HLTH 1047 FATHERHOOD AND MOTHERHOOD IS SACRED (1)</v>
      </c>
    </row>
    <row r="231" spans="16:16">
      <c r="P231" t="str">
        <v>HLTH 1060 COMPREHENSIVE MEDICAL TERMINOLOGY (3)</v>
      </c>
    </row>
    <row r="232" spans="16:16">
      <c r="P232" t="str">
        <v>HLTH 2300 INTRODUCTION TO NUTRITION (3)</v>
      </c>
    </row>
    <row r="233" spans="16:16">
      <c r="P233" t="str">
        <v>HLTH 2310 HEALTH EDUCATION AND WELLNESS (3)</v>
      </c>
    </row>
    <row r="234" spans="16:16">
      <c r="P234" t="str">
        <v>HLTH 2900 SPECIAL TOPICS (1</v>
      </c>
    </row>
    <row r="235" spans="16:16">
      <c r="P235" t="str">
        <v>HLTH 2900 SPECIAL TOPICS (2)</v>
      </c>
    </row>
    <row r="236" spans="16:16">
      <c r="P236" t="str">
        <v>HLTH 2900 SPECIAL TOPICS (3)</v>
      </c>
    </row>
    <row r="237" spans="16:16">
      <c r="P237" t="str">
        <v>HLTH 2990 INTERNSHIP (1)</v>
      </c>
    </row>
    <row r="238" spans="16:16">
      <c r="P238" t="str">
        <v>HLTH 2990 INTERNSHIP (2)</v>
      </c>
    </row>
    <row r="239" spans="16:16">
      <c r="P239" t="str">
        <v>HLTH 2990 INTERNSHIP (3)</v>
      </c>
    </row>
    <row r="240" spans="16:16">
      <c r="P240" t="str">
        <v>HLTH 2990 INTERNSHIP (4)</v>
      </c>
    </row>
    <row r="241" spans="16:16">
      <c r="P241" t="str">
        <v>HMSV 1010 INTRODUCTION TO NATIVE AMERICAN HUMAN SERVICES (3)</v>
      </c>
    </row>
    <row r="242" spans="16:16">
      <c r="P242" t="str">
        <v>HMSV 1200 INTRODUCTION TO COUNSELING TECHNIQUES (3)</v>
      </c>
    </row>
    <row r="243" spans="16:16">
      <c r="P243" t="str">
        <v>HMSV 2010 INDIAN CHILD WELFARE ACT (ICWA) (3)</v>
      </c>
    </row>
    <row r="244" spans="16:16">
      <c r="P244" t="str">
        <v>HMSV 2100 STRATEGIES IN GROUP COUNSELING (3)</v>
      </c>
    </row>
    <row r="245" spans="16:16">
      <c r="P245" t="str">
        <v>HMSV 2150 MULTICULTURAL COUNSELING (2)</v>
      </c>
    </row>
    <row r="246" spans="16:16">
      <c r="P246" t="str">
        <v>HMSV 2250 ALCOHOL/DRUG ASSESSMENT, CASE PLANNING &amp; MANAGEMENT (2)</v>
      </c>
    </row>
    <row r="247" spans="16:16">
      <c r="P247" t="str">
        <v>HMSV 2300 INTRODUCTION TO FAMILY COUNSELING (3)</v>
      </c>
    </row>
    <row r="248" spans="16:16">
      <c r="P248" t="str">
        <v>HMSV 2400 MEDICAL AND PSYCHOSOCIAL ASPECTS OF ALCOHOL/DRUG USE, ABUSE, AND ADDICTION (3)</v>
      </c>
    </row>
    <row r="249" spans="16:16">
      <c r="P249" t="str">
        <v>HMSV 2500 CRISIS INTERVENTION (3)</v>
      </c>
    </row>
    <row r="250" spans="16:16">
      <c r="P250" t="str">
        <v>HMSV 2600 ETHICAL AND LEGAL ISSUES IN THE HUMAN SERVICES PROFESSIONS (1)</v>
      </c>
    </row>
    <row r="251" spans="16:16">
      <c r="P251" t="str">
        <v>HMSV 2750 CLINICAL TREATMENT ISSUES IN CHEMICAL DEPENDENCY (2)</v>
      </c>
    </row>
    <row r="252" spans="16:16">
      <c r="P252" t="str">
        <v>HMSV 2850 HUMAN SERVICES ADMINISTRATION (3)</v>
      </c>
    </row>
    <row r="253" spans="16:16">
      <c r="P253" t="str">
        <v>HMSV 2900 SPECIAL TOPICS (1)</v>
      </c>
    </row>
    <row r="254" spans="16:16">
      <c r="P254" t="str">
        <v>HMSV 2900 SPECIAL TOPICS (2)</v>
      </c>
    </row>
    <row r="255" spans="16:16">
      <c r="P255" t="str">
        <v>HMSV 2900 SPECIAL TOPICS (3)</v>
      </c>
    </row>
    <row r="256" spans="16:16">
      <c r="P256" t="str">
        <v>HMSV 2990 INTERNSHIP (1)</v>
      </c>
    </row>
    <row r="257" spans="16:16">
      <c r="P257" t="str">
        <v>HMSV 2990 INTERNSHIP (2)</v>
      </c>
    </row>
    <row r="258" spans="16:16">
      <c r="P258" t="str">
        <v>HMSV 2990 INTERNSHIP (3)</v>
      </c>
    </row>
    <row r="259" spans="16:16">
      <c r="P259" t="str">
        <v>HMSV 2990 INTERNSHIP (4)</v>
      </c>
    </row>
    <row r="260" spans="16:16">
      <c r="P260" t="str">
        <v>IEVH 1010 INTRODUCTION TO ENVIRONMENTAL HEALTH (3)</v>
      </c>
    </row>
    <row r="261" spans="16:16">
      <c r="P261" t="str">
        <v>IEVH 1010 INTRODUCTION TO NATURAL RESOURCES (3)</v>
      </c>
    </row>
    <row r="262" spans="16:16">
      <c r="P262" t="str">
        <v>IEVH 2020 ENVIRONMENTAL RESOURCE MANAGEMENT (3)</v>
      </c>
    </row>
    <row r="263" spans="16:16">
      <c r="P263" t="str">
        <v>IEVH 2030 INTRODUCTION TO ENVIRONMENTAL ISSUES (3)</v>
      </c>
    </row>
    <row r="264" spans="16:16">
      <c r="P264" t="str">
        <v>IEVH 2900 SPECIAL TOPICS (1)</v>
      </c>
    </row>
    <row r="265" spans="16:16">
      <c r="P265" t="str">
        <v>IEVH 2900 SPECIAL TOPICS (2)</v>
      </c>
    </row>
    <row r="266" spans="16:16">
      <c r="P266" t="str">
        <v>IEVH 2900 SPECIAL TOPICS (3)</v>
      </c>
    </row>
    <row r="267" spans="16:16">
      <c r="P267" t="str">
        <v>IEVH 2990 INTERNSHIP (1)</v>
      </c>
    </row>
    <row r="268" spans="16:16">
      <c r="P268" t="str">
        <v>IEVH 2990 INTERNSHIP (2)</v>
      </c>
    </row>
    <row r="269" spans="16:16">
      <c r="P269" t="str">
        <v>IEVH 2990 INTERNSHIP (3)</v>
      </c>
    </row>
    <row r="270" spans="16:16">
      <c r="P270" t="str">
        <v>IEVH 2990 INTERNSHIP (4)</v>
      </c>
    </row>
    <row r="271" spans="16:16">
      <c r="P271" t="str">
        <v>INFO 0900 KEYBOARDING (2)</v>
      </c>
    </row>
    <row r="272" spans="16:16">
      <c r="P272" t="str">
        <v>INFO 1010 INTRODUCTION TO COMPUTERS (3)</v>
      </c>
    </row>
    <row r="273" spans="16:16">
      <c r="P273" t="str">
        <v>INFO 1011 INTRODUCTION TO WORD PROCESSING (1)</v>
      </c>
    </row>
    <row r="274" spans="16:16">
      <c r="P274" t="str">
        <v>INFO 1012 INTRODUCTION TO SPREADSHEETS (1)</v>
      </c>
    </row>
    <row r="275" spans="16:16">
      <c r="P275" t="str">
        <v>INFO 1013 INTRODUCTION TO PRESENTATION SOFTWARE (1)</v>
      </c>
    </row>
    <row r="276" spans="16:16">
      <c r="P276" t="str">
        <v>INFO 1200 INTRODUCTION TO PRODUCTIVITY SOFTWARE (3)</v>
      </c>
    </row>
    <row r="277" spans="16:16">
      <c r="P277" t="str">
        <v>INFO 1600 PRODUCTIVITY SOFTWARE II (3)</v>
      </c>
    </row>
    <row r="278" spans="16:16">
      <c r="P278" t="str">
        <v>INFO 2100 PROJECT MANAGEMENT (3)</v>
      </c>
    </row>
    <row r="279" spans="16:16">
      <c r="P279" t="str">
        <v>INFO 2150 NETWORKING (3)</v>
      </c>
    </row>
    <row r="280" spans="16:16">
      <c r="P280" t="str">
        <v>INFO 2200 DATABASE MANAGEMENT SOFTWARE (3)</v>
      </c>
    </row>
    <row r="281" spans="16:16">
      <c r="P281" t="str">
        <v>INFO 2300 TROUBLESHOOTING AND MAINTENANCE (3)</v>
      </c>
    </row>
    <row r="282" spans="16:16">
      <c r="P282" t="str">
        <v>INFO 2400 WEB DESIGN (3)</v>
      </c>
    </row>
    <row r="283" spans="16:16">
      <c r="P283" t="str">
        <v>INFO 2420 INTRODUCTION TO COMPUTER AGE GRAPHIC DESIGN (3)</v>
      </c>
    </row>
    <row r="284" spans="16:16">
      <c r="P284" t="str">
        <v>INFO 2500 ADVANCED WEBSITE DESIGN (3)</v>
      </c>
    </row>
    <row r="285" spans="16:16">
      <c r="P285" t="str">
        <v>INFO 2900 SPECIAL TOPICS (1)</v>
      </c>
    </row>
    <row r="286" spans="16:16">
      <c r="P286" t="str">
        <v>INFO 2900 SPECIAL TOPICS (2)</v>
      </c>
    </row>
    <row r="287" spans="16:16">
      <c r="P287" t="str">
        <v>INFO 2900 SPECIAL TOPICS (3)</v>
      </c>
    </row>
    <row r="288" spans="16:16">
      <c r="P288" t="str">
        <v>INFO 2990 INTERNSHIP (1)</v>
      </c>
    </row>
    <row r="289" spans="16:16">
      <c r="P289" t="str">
        <v>INFO 2990 INTERNSHIP (2)</v>
      </c>
    </row>
    <row r="290" spans="16:16">
      <c r="P290" t="str">
        <v>INFO 2990 INTERNSHIP (3)</v>
      </c>
    </row>
    <row r="291" spans="16:16">
      <c r="P291" t="str">
        <v>INFO 2990 INTERNSHIP (4)</v>
      </c>
    </row>
    <row r="292" spans="16:16">
      <c r="P292" t="str">
        <v>ITEC 1010 INTRODUCTION TO ENGINEERING (3)</v>
      </c>
    </row>
    <row r="293" spans="16:16">
      <c r="P293" t="str">
        <v>ITEC 1030 ENGINEERING GRAPHICS, DRAFTING AND DESIGN (3)</v>
      </c>
    </row>
    <row r="294" spans="16:16">
      <c r="P294" t="str">
        <v>ITEC 1110 DRONE FLIGHT I (3)</v>
      </c>
    </row>
    <row r="295" spans="16:16">
      <c r="P295" t="str">
        <v>ITEC 1120 DRONE FLIGHT II (3)</v>
      </c>
    </row>
    <row r="296" spans="16:16">
      <c r="P296" t="str">
        <v>ITEC 1200 INTRODUCTION TO GEOGRAPHIC INFORMATION SYSTEMS (GIS) (3)</v>
      </c>
    </row>
    <row r="297" spans="16:16">
      <c r="P297" t="str">
        <v>ITEC 2900 SPECIAL TOPICS (1)</v>
      </c>
    </row>
    <row r="298" spans="16:16">
      <c r="P298" t="str">
        <v>ITEC 2900 SPECIAL TOPICS (2)</v>
      </c>
    </row>
    <row r="299" spans="16:16">
      <c r="P299" t="str">
        <v>ITEC 2900 SPECIAL TOPICS (3)</v>
      </c>
    </row>
    <row r="300" spans="16:16">
      <c r="P300" t="str">
        <v>ITEC 2990 INTERNSHIP (1)</v>
      </c>
    </row>
    <row r="301" spans="16:16">
      <c r="P301" t="str">
        <v>ITEC 2990 INTERNSHIP (2)</v>
      </c>
    </row>
    <row r="302" spans="16:16">
      <c r="P302" t="str">
        <v>ITEC 2990 INTERNSHIP (3)</v>
      </c>
    </row>
    <row r="303" spans="16:16">
      <c r="P303" t="str">
        <v>ITEC 2990 INTERNSHIP (4)</v>
      </c>
    </row>
    <row r="304" spans="16:16">
      <c r="P304" t="str">
        <v>MATH 1020 TECHNICAL MATH (3)</v>
      </c>
    </row>
    <row r="305" spans="16:16">
      <c r="P305" t="str">
        <v>MATH 1060 CONSTRUCTION MATH (3)</v>
      </c>
    </row>
    <row r="306" spans="16:16">
      <c r="P306" t="str">
        <v>MATH 1110 INTERMEDIATE ALGEBRA (4)</v>
      </c>
    </row>
    <row r="307" spans="16:16">
      <c r="P307" t="str">
        <v>MATH 1150 COLLEGE ALGEBRA (3)</v>
      </c>
    </row>
    <row r="308" spans="16:16">
      <c r="P308" t="str">
        <v>MATH 1600 ANALYTIC GEOMETRY AND CALCULUS I (5)</v>
      </c>
    </row>
    <row r="309" spans="16:16">
      <c r="P309" t="str">
        <v>MATH 2020 GEOMETRY FOR ELEMENTARY SCHOOL TEACHERS (3)</v>
      </c>
    </row>
    <row r="310" spans="16:16">
      <c r="P310" t="str">
        <v>MATH 2030 CONTEMPORARY MATHEMATICS (3)</v>
      </c>
    </row>
    <row r="311" spans="16:16">
      <c r="P311" t="str">
        <v>MATH 2170 APPLIED STATISTICS (3)</v>
      </c>
    </row>
    <row r="312" spans="16:16">
      <c r="P312" t="str">
        <v>MATH 2300 MATH FOR ELEMENTARY TEACHERS (3)</v>
      </c>
    </row>
    <row r="313" spans="16:16">
      <c r="P313" t="str">
        <v>MATH 2400 BUSINESS CALCULUS (3)</v>
      </c>
    </row>
    <row r="314" spans="16:16">
      <c r="P314" t="str">
        <v>MATH 2900 SPECIAL TOPICS (1)</v>
      </c>
    </row>
    <row r="315" spans="16:16">
      <c r="P315" t="str">
        <v>MATH 2900 SPECIAL TOPICS (2)</v>
      </c>
    </row>
    <row r="316" spans="16:16">
      <c r="P316" t="str">
        <v>MATH 2900 SPECIAL TOPICS (3)</v>
      </c>
    </row>
    <row r="317" spans="16:16">
      <c r="P317" t="str">
        <v>MATH 2990 INTERNSHIP (1)</v>
      </c>
    </row>
    <row r="318" spans="16:16">
      <c r="P318" t="str">
        <v>MATH 2990 INTERNSHIP (2)</v>
      </c>
    </row>
    <row r="319" spans="16:16">
      <c r="P319" t="str">
        <v>MATH 2990 INTERNSHIP (3)</v>
      </c>
    </row>
    <row r="320" spans="16:16">
      <c r="P320" t="str">
        <v>MATH 2990 INTERNSHIP (4)</v>
      </c>
    </row>
    <row r="321" spans="16:16">
      <c r="P321" t="str">
        <v>MUSC 1010 INTRODUCTION TO MUSIC (3)</v>
      </c>
    </row>
    <row r="322" spans="16:16">
      <c r="P322" t="str">
        <v>MUSC 2900 SPECIAL TOPICS (1)</v>
      </c>
    </row>
    <row r="323" spans="16:16">
      <c r="P323" t="str">
        <v>MUSC 2900 SPECIAL TOPICS (2)</v>
      </c>
    </row>
    <row r="324" spans="16:16">
      <c r="P324" t="str">
        <v>MUSC 2900 SPECIAL TOPICS (3)</v>
      </c>
    </row>
    <row r="325" spans="16:16">
      <c r="P325" t="str">
        <v>MUSC 2990 INTERNSHIP (1)</v>
      </c>
    </row>
    <row r="326" spans="16:16">
      <c r="P326" t="str">
        <v>MUSC 2990 INTERNSHIP (2)</v>
      </c>
    </row>
    <row r="327" spans="16:16">
      <c r="P327" t="str">
        <v>MUSC 2990 INTERNSHIP (3)</v>
      </c>
    </row>
    <row r="328" spans="16:16">
      <c r="P328" t="str">
        <v>MUSC 2990 INTERNSHIP (4)</v>
      </c>
    </row>
    <row r="329" spans="16:16">
      <c r="P329" t="str">
        <v>NASP 1010 INTRODUCTION TO NATIVE AMERICAN STUDIES (3)</v>
      </c>
    </row>
    <row r="330" spans="16:16">
      <c r="P330" t="str">
        <v>NASP 1020 CULTURES &amp; PEOPLES OF NATIVE AMERICA (3)</v>
      </c>
    </row>
    <row r="331" spans="16:16">
      <c r="P331" t="str">
        <v>NASP 1050 NATIVE AMERICAN WORLD VIEWS (3)</v>
      </c>
    </row>
    <row r="332" spans="16:16">
      <c r="P332" t="str">
        <v>NASP 1060 ISSUES IN NATIVE AMERICAN PSYCHOLOGY (3)</v>
      </c>
    </row>
    <row r="333" spans="16:16">
      <c r="P333" t="str">
        <v>NASP 1070 NATIVE AMERICAN ARCHIVAL RESEARCH (3)</v>
      </c>
    </row>
    <row r="334" spans="16:16">
      <c r="P334" t="str">
        <v>NASP 1080 NATIVE AMERICAN EDUCATION (3)</v>
      </c>
    </row>
    <row r="335" spans="16:16">
      <c r="P335" t="str">
        <v>NASP 1090 NATIVE AMERICAN ARTS (3)</v>
      </c>
    </row>
    <row r="336" spans="16:16">
      <c r="P336" t="str">
        <v>NASP 1100 NATIVE AMERICAN MUSIC (3)</v>
      </c>
    </row>
    <row r="337" spans="16:16">
      <c r="P337" t="str">
        <v>NASP 1130 NATIVE AMERICAN MYTHOLOGY (3)</v>
      </c>
    </row>
    <row r="338" spans="16:16">
      <c r="P338" t="str">
        <v>NASP 1140 NATIVE AMERICAN SPIRITUALITY (3)</v>
      </c>
    </row>
    <row r="339" spans="16:16">
      <c r="P339" t="str">
        <v>NASP 1410 UmóⁿHoⁿ  LANGUAGE I (4)</v>
      </c>
    </row>
    <row r="340" spans="16:16">
      <c r="P340" t="str">
        <v>NASP 1420 UmóⁿHoⁿ LANGUAGE II (4)</v>
      </c>
    </row>
    <row r="341" spans="16:16">
      <c r="P341" t="str">
        <v>NASP 1510 DAKOTA LANGUAGE I (4)</v>
      </c>
    </row>
    <row r="342" spans="16:16">
      <c r="P342" t="str">
        <v>NASP 1520 DAKOTA LANGUAGE II (4)</v>
      </c>
    </row>
    <row r="343" spans="16:16">
      <c r="P343" t="str">
        <v>NASP 2010 INTRODUCTION TO TRIBAL NATION BUILDING (3)</v>
      </c>
    </row>
    <row r="344" spans="16:16">
      <c r="P344" t="str">
        <v>NASP 2120 NATIVE AMERICAN COMMUNITY-BASED RESEARCH (3)</v>
      </c>
    </row>
    <row r="345" spans="16:16">
      <c r="P345" t="str">
        <v>NASP 2200 SANTEE DAKOTA TRIBAL HISTORY (3)</v>
      </c>
    </row>
    <row r="346" spans="16:16">
      <c r="P346" t="str">
        <v>NASP 2210 OMAHA TRIBAL HISTORY (3)</v>
      </c>
    </row>
    <row r="347" spans="16:16">
      <c r="P347" t="str">
        <v>NASP 2220 PONCA TRIBAL HISTORY (3)</v>
      </c>
    </row>
    <row r="348" spans="16:16">
      <c r="P348" t="str">
        <v>NASP 2230 DAKOTA CULTURE AND TRADITION (3)</v>
      </c>
    </row>
    <row r="349" spans="16:16">
      <c r="P349" t="str">
        <v>NASP 2240 OMAHA CULTURE AND TRADITION (3)</v>
      </c>
    </row>
    <row r="350" spans="16:16">
      <c r="P350" t="str">
        <v>NASP 2300 TRIBAL GOVERNMENT AND POLITICS (3)</v>
      </c>
    </row>
    <row r="351" spans="16:16">
      <c r="P351" t="str">
        <v>NASP 2340 GRANT WRITING IN TRIBAL DEVELOPMENT (3)</v>
      </c>
    </row>
    <row r="352" spans="16:16">
      <c r="P352" t="str">
        <v>NASP 2350 GRANT WRITING IN TRIBAL DEVELOPMENT II (3)</v>
      </c>
    </row>
    <row r="353" spans="16:16">
      <c r="P353" t="str">
        <v>NASP 2430 OMAHA LANGUAGE III (3)</v>
      </c>
    </row>
    <row r="354" spans="16:16">
      <c r="P354" t="str">
        <v>NASP 2440 OMAHA LANGUAGE IV (3)</v>
      </c>
    </row>
    <row r="355" spans="16:16">
      <c r="P355" t="str">
        <v>NASP 2530 DAKOTA LANGUAGE III (3)</v>
      </c>
    </row>
    <row r="356" spans="16:16">
      <c r="P356" t="str">
        <v>NASP 2540 DAKOTA LANGUAGE IV (3)</v>
      </c>
    </row>
    <row r="357" spans="16:16">
      <c r="P357" t="str">
        <v>NASP 2810 CONTEMPORARY NATIVE ISSUES (3)</v>
      </c>
    </row>
    <row r="358" spans="16:16">
      <c r="P358" t="str">
        <v>NASP 2900 SPECIAL TOPICS (1)</v>
      </c>
    </row>
    <row r="359" spans="16:16">
      <c r="P359" t="str">
        <v>NASP 2900 SPECIAL TOPICS (2)</v>
      </c>
    </row>
    <row r="360" spans="16:16">
      <c r="P360" t="str">
        <v>NASP 2900 SPECIAL TOPICS (3)</v>
      </c>
    </row>
    <row r="361" spans="16:16">
      <c r="P361" t="str">
        <v>NASP 2990 INTERNSHIP (1)</v>
      </c>
    </row>
    <row r="362" spans="16:16">
      <c r="P362" t="str">
        <v>NASP 2990 INTERNSHIP (2)</v>
      </c>
    </row>
    <row r="363" spans="16:16">
      <c r="P363" t="str">
        <v>NASP 2990 INTERNSHIP (3)</v>
      </c>
    </row>
    <row r="364" spans="16:16">
      <c r="P364" t="str">
        <v>NASP 2990 INTERNSHIP (4)</v>
      </c>
    </row>
    <row r="365" spans="16:16">
      <c r="P365" t="str">
        <v>NATR 2030 INTRODUCTION TO ENVIRONMENTAL ISSUES (3)</v>
      </c>
    </row>
    <row r="366" spans="16:16">
      <c r="P366" t="str">
        <v>NATR 2900 SPECIAL TOPICS (1)</v>
      </c>
    </row>
    <row r="367" spans="16:16">
      <c r="P367" t="str">
        <v>NATR 2900 SPECIAL TOPICS (2)</v>
      </c>
    </row>
    <row r="368" spans="16:16">
      <c r="P368" t="str">
        <v>NATR 2900 SPECIAL TOPICS (3)</v>
      </c>
    </row>
    <row r="369" spans="16:16">
      <c r="P369" t="str">
        <v>NATR 2990 INTERNSHIP (1)</v>
      </c>
    </row>
    <row r="370" spans="16:16">
      <c r="P370" t="str">
        <v>NATR 2990 INTERNSHIP (2)</v>
      </c>
    </row>
    <row r="371" spans="16:16">
      <c r="P371" t="str">
        <v>NATR 2990 INTERNSHIP (3)</v>
      </c>
    </row>
    <row r="372" spans="16:16">
      <c r="P372" t="str">
        <v>NATR 2990 INTERNSHIP (4)</v>
      </c>
    </row>
    <row r="373" spans="16:16">
      <c r="P373" t="str">
        <v>NURA 1110 NURSE AIDE (4)</v>
      </c>
    </row>
    <row r="374" spans="16:16">
      <c r="P374" t="str">
        <v>NURA 1190 MEDICATION AIDE (3)</v>
      </c>
    </row>
    <row r="375" spans="16:16">
      <c r="P375" t="str">
        <v>NURA 2900 SPECIAL TOPICS (1)</v>
      </c>
    </row>
    <row r="376" spans="16:16">
      <c r="P376" t="str">
        <v>NURA 2900 SPECIAL TOPICS (2)</v>
      </c>
    </row>
    <row r="377" spans="16:16">
      <c r="P377" t="str">
        <v>NURA 2900 SPECIAL TOPICS (3)</v>
      </c>
    </row>
    <row r="378" spans="16:16">
      <c r="P378" t="str">
        <v>NURA 2990 INTERNSHIP (1)</v>
      </c>
    </row>
    <row r="379" spans="16:16">
      <c r="P379" t="str">
        <v>NURA 2990 INTERNSHIP (2)</v>
      </c>
    </row>
    <row r="380" spans="16:16">
      <c r="P380" t="str">
        <v>NURA 2990 INTERNSHIP (3)</v>
      </c>
    </row>
    <row r="381" spans="16:16">
      <c r="P381" t="str">
        <v>NURA 2990 INTERNSHIP (4)</v>
      </c>
    </row>
    <row r="382" spans="16:16">
      <c r="P382" t="str">
        <v>PHYS 1100/1104 PHYSICAL SCIENCE (4)</v>
      </c>
    </row>
    <row r="383" spans="16:16">
      <c r="P383" t="str">
        <v>PHYS 1200/1204 APPLIED PHYSICS (4)</v>
      </c>
    </row>
    <row r="384" spans="16:16">
      <c r="P384" t="str">
        <v>PHYS 1410 ELEMENTARY GENERAL PHYSICS I (5)</v>
      </c>
    </row>
    <row r="385" spans="16:16">
      <c r="P385" t="str">
        <v>PHYS 1420 ELEMENTARY GENERAL PHYSICS II (5)</v>
      </c>
    </row>
    <row r="386" spans="16:16">
      <c r="P386" t="str">
        <v>PHYS 2110 GENERAL PHYSICS I WITH CALCULUS (5)</v>
      </c>
    </row>
    <row r="387" spans="16:16">
      <c r="P387" t="str">
        <v>PHYS 2120 GENERAL PHYSICS II WITH CALCULUS (5)</v>
      </c>
    </row>
    <row r="388" spans="16:16">
      <c r="P388" t="str">
        <v>PHYS 2900 SPECIAL TOPICS (1)</v>
      </c>
    </row>
    <row r="389" spans="16:16">
      <c r="P389" t="str">
        <v xml:space="preserve">PHYS 2900 SPECIAL TOPICS (2) </v>
      </c>
    </row>
    <row r="390" spans="16:16">
      <c r="P390" t="str">
        <v>PHYS 2900 SPECIAL TOPICS (3)</v>
      </c>
    </row>
    <row r="391" spans="16:16">
      <c r="P391" t="str">
        <v>PHYS 2990 INTERNSHIP (1)</v>
      </c>
    </row>
    <row r="392" spans="16:16">
      <c r="P392" t="str">
        <v>PHYS 2990 INTERNSHIP (2)</v>
      </c>
    </row>
    <row r="393" spans="16:16">
      <c r="P393" t="str">
        <v>PHYS 2990 INTERNSHIP (3)</v>
      </c>
    </row>
    <row r="394" spans="16:16">
      <c r="P394" t="str">
        <v>PHYS 2990 INTERNSHIP (4)</v>
      </c>
    </row>
    <row r="395" spans="16:16">
      <c r="P395" t="str">
        <v>POLS 1000 AMERICAN GOVERNMENT (3)</v>
      </c>
    </row>
    <row r="396" spans="16:16">
      <c r="P396" t="str">
        <v>POLS 1600 INTERNATIONAL RELATIONS (3)</v>
      </c>
    </row>
    <row r="397" spans="16:16">
      <c r="P397" t="str">
        <v>POLS 2900 SPECIAL TOPICS (1)</v>
      </c>
    </row>
    <row r="398" spans="16:16">
      <c r="P398" t="str">
        <v>POLS 2900 SPECIAL TOPICS (2)</v>
      </c>
    </row>
    <row r="399" spans="16:16">
      <c r="P399" t="str">
        <v>POLS 2900 SPECIAL TOPICS (3)</v>
      </c>
    </row>
    <row r="400" spans="16:16">
      <c r="P400" t="str">
        <v>POLS 2990 INTERNSHIP (1)</v>
      </c>
    </row>
    <row r="401" spans="16:16">
      <c r="P401" t="str">
        <v>POLS 2990 INTERNSHIP (2)</v>
      </c>
    </row>
    <row r="402" spans="16:16">
      <c r="P402" t="str">
        <v>POLS 2990 INTERNSHIP (3)</v>
      </c>
    </row>
    <row r="403" spans="16:16">
      <c r="P403" t="str">
        <v>POLS 2990 INTERNSHIP (4)</v>
      </c>
    </row>
    <row r="404" spans="16:16">
      <c r="P404" t="str">
        <v>PSYC 1810 INTRODUCTION TO PSYCHOLOGY (3)</v>
      </c>
    </row>
    <row r="405" spans="16:16">
      <c r="P405" t="str">
        <v>PSYC 2000 HUMAN SEXUALITY (3)</v>
      </c>
    </row>
    <row r="406" spans="16:16">
      <c r="P406" t="str">
        <v>PSYC 2030 DEVELOPMENTAL PSYCHOLOGY (3)</v>
      </c>
    </row>
    <row r="407" spans="16:16">
      <c r="P407" t="str">
        <v>PSYC 2200 HUMAN DEVELOPMENT (3)</v>
      </c>
    </row>
    <row r="408" spans="16:16">
      <c r="P408" t="str">
        <v>PSYC 2500 ABNORMAL PSYCHOLOGY (3)</v>
      </c>
    </row>
    <row r="409" spans="16:16">
      <c r="P409" t="str">
        <v>PSYC 2900 SPECIAL TOPICS (1)</v>
      </c>
    </row>
    <row r="410" spans="16:16">
      <c r="P410" t="str">
        <v>PSYC 2900 SPECIAL TOPICS (2)</v>
      </c>
    </row>
    <row r="411" spans="16:16">
      <c r="P411" t="str">
        <v>PSYC 2900 SPECIAL TOPICS (3)</v>
      </c>
    </row>
    <row r="412" spans="16:16">
      <c r="P412" t="str">
        <v>PSYC 2990 INTERNSHIP (1)</v>
      </c>
    </row>
    <row r="413" spans="16:16">
      <c r="P413" t="str">
        <v>PSYC 2990 INTERNSHIP (2)</v>
      </c>
    </row>
    <row r="414" spans="16:16">
      <c r="P414" t="str">
        <v>PSYC 2990 INTERNSHIP (3)</v>
      </c>
    </row>
    <row r="415" spans="16:16">
      <c r="P415" t="str">
        <v>PSYC 2990 INTERNSHIP (4)</v>
      </c>
    </row>
    <row r="416" spans="16:16">
      <c r="P416" t="str">
        <v>SOCI 1010 INTRODUCTION TO SOCIOLOGY (3)</v>
      </c>
    </row>
    <row r="417" spans="16:16">
      <c r="P417" t="str">
        <v>SOCI 1400 INTRODUCTION TO CULTURAL ANTHROPOLOGY (3)</v>
      </c>
    </row>
    <row r="418" spans="16:16">
      <c r="P418" t="str">
        <v>SOCI 2010 SOCIAL PROBLEMS (3)</v>
      </c>
    </row>
    <row r="419" spans="16:16">
      <c r="P419" t="str">
        <v>SOCI 2150 EXPLORING UNITY &amp; DIVERISTY (3)</v>
      </c>
    </row>
    <row r="420" spans="16:16">
      <c r="P420" t="str">
        <v>SOCI 2880 STATISTICS FOR SOCIAL SCIENCES (3)</v>
      </c>
    </row>
    <row r="421" spans="16:16">
      <c r="P421" t="str">
        <v>SOCI 2900 SPECIAL TOPICS (1)</v>
      </c>
    </row>
    <row r="422" spans="16:16">
      <c r="P422" t="str">
        <v>SOCI 2900 SPECIAL TOPICS (2)</v>
      </c>
    </row>
    <row r="423" spans="16:16">
      <c r="P423" t="str">
        <v>SOCI 2900 SPECIAL TOPICS (3)</v>
      </c>
    </row>
    <row r="424" spans="16:16">
      <c r="P424" t="str">
        <v>SOCI 2990 INTERNSHIP (1)</v>
      </c>
    </row>
    <row r="425" spans="16:16">
      <c r="P425" t="str">
        <v>SOCI 2990 INTERNSHIP (2)</v>
      </c>
    </row>
    <row r="426" spans="16:16">
      <c r="P426" t="str">
        <v>SOCI 2990 INTERNSHIP (3)</v>
      </c>
    </row>
    <row r="427" spans="16:16">
      <c r="P427" t="str">
        <v>SOCI 2990 INTERNSHIP (4)</v>
      </c>
    </row>
    <row r="428" spans="16:16">
      <c r="P428" t="str">
        <v>SPAN 1010 ELEMTENTARY SPANISH I (5)</v>
      </c>
    </row>
    <row r="429" spans="16:16">
      <c r="P429" t="str">
        <v>SPAN 1020 ELEMENTARY SPANISH II (5)</v>
      </c>
    </row>
    <row r="430" spans="16:16">
      <c r="P430" t="str">
        <v>SPAN 2010 INTERMEDIATE SPANISH I (3)</v>
      </c>
    </row>
    <row r="431" spans="16:16">
      <c r="P431" t="str">
        <v>SPAN 2020 INTERMEDIATE SPANISH II (3)</v>
      </c>
    </row>
    <row r="432" spans="16:16">
      <c r="P432" t="str">
        <v>SPAN 2900 SPECIAL TOPICS (1)</v>
      </c>
    </row>
    <row r="433" spans="16:16">
      <c r="P433" t="str">
        <v>SPAN 2900 SPECIAL TOPICS (2)</v>
      </c>
    </row>
    <row r="434" spans="16:16">
      <c r="P434" t="str">
        <v>SPAN 2900 SPECIAL TOPICS (3)</v>
      </c>
    </row>
    <row r="435" spans="16:16">
      <c r="P435" t="str">
        <v>SPAN 2990 INTERNSHIP (1)</v>
      </c>
    </row>
    <row r="436" spans="16:16">
      <c r="P436" t="str">
        <v>SPAN 2990 INTERNSHIP (2)</v>
      </c>
    </row>
    <row r="437" spans="16:16">
      <c r="P437" t="str">
        <v>SPAN 2990 INTERNSHIP (3)</v>
      </c>
    </row>
    <row r="438" spans="16:16">
      <c r="P438" t="str">
        <v>SPAN 2990 INTERNSHIP (4)</v>
      </c>
    </row>
    <row r="439" spans="16:16">
      <c r="P439" t="str">
        <v>SPCH 1110 PUBLIC SPEAKING (3)</v>
      </c>
    </row>
    <row r="440" spans="16:16">
      <c r="P440" t="str">
        <v>THEA 1010 INTRO TO THEATRE (3)</v>
      </c>
    </row>
    <row r="441" spans="16:16">
      <c r="P441" t="str">
        <v>THEA 2900 SPECIAL TOPICS (1)</v>
      </c>
    </row>
    <row r="442" spans="16:16">
      <c r="P442" t="str">
        <v>THEA 2900 SPECIAL TOPICS (2)</v>
      </c>
    </row>
    <row r="443" spans="16:16">
      <c r="P443" t="str">
        <v>THEA 2900 SPECIAL TOPICS (3)</v>
      </c>
    </row>
    <row r="444" spans="16:16">
      <c r="P444" t="str">
        <v>THEA 2990 INTERNSHIP (1)</v>
      </c>
    </row>
    <row r="445" spans="16:16">
      <c r="P445" t="str">
        <v>THEA 2990 INTERNSHIP (2)</v>
      </c>
    </row>
    <row r="446" spans="16:16">
      <c r="P446" t="str">
        <v>THEA 2990 INTERNSHIP (3)</v>
      </c>
    </row>
    <row r="447" spans="16:16">
      <c r="P447" t="str">
        <v>THEA 2990 INTERNSHIP (4)</v>
      </c>
    </row>
    <row r="448" spans="16:16">
      <c r="P448" t="str">
        <v>WELD 1010 INTRODUCTION TO WELDING (3)</v>
      </c>
    </row>
    <row r="449" spans="16:16">
      <c r="P449" t="str">
        <v>WELD 1020 WELDING BLUEPRINTS: SYMBOLS, TERMS AND DEFINITIONS (3)</v>
      </c>
    </row>
    <row r="450" spans="16:16">
      <c r="P450" t="str">
        <v>WELD 1100 INDUSTRIAL CUTTING (3)</v>
      </c>
    </row>
    <row r="451" spans="16:16">
      <c r="P451" t="str">
        <v>WELD 2900 SPECIAL TOPICS (1)</v>
      </c>
    </row>
    <row r="452" spans="16:16">
      <c r="P452" t="str">
        <v>WELD 2900 SPECIAL TOPICS (2)</v>
      </c>
    </row>
    <row r="453" spans="16:16">
      <c r="P453" t="str">
        <v>WELD 2900 SPECIAL TOPICS (3)</v>
      </c>
    </row>
    <row r="454" spans="16:16">
      <c r="P454" t="str">
        <v>WELD 2990 INTERNSHIP (1)</v>
      </c>
    </row>
    <row r="455" spans="16:16">
      <c r="P455" t="str">
        <v>WELD 2990 INTERNSHIP (2)</v>
      </c>
    </row>
    <row r="456" spans="16:16">
      <c r="P456" t="str">
        <v>WELD 2990 INTERNSHIP (3)</v>
      </c>
    </row>
    <row r="457" spans="16:16">
      <c r="P457" t="str">
        <v>WELD 2990 INTERNSHIP (4)</v>
      </c>
    </row>
    <row r="458" spans="16:16">
      <c r="P458" t="str">
        <v>Course not listed. Detail in comments (1 cr.)</v>
      </c>
    </row>
    <row r="459" spans="16:16">
      <c r="P459" t="str">
        <v>Course not listed. Detail in comments (2 cr.)</v>
      </c>
    </row>
    <row r="460" spans="16:16">
      <c r="P460" t="str">
        <v>Course not listed. Detail in comments (3 cr.)</v>
      </c>
    </row>
    <row r="461" spans="16:16">
      <c r="P461" t="str">
        <v>Course not listed. Detail in comments (4 cr.)</v>
      </c>
    </row>
    <row r="462" spans="16:16">
      <c r="P462" t="str">
        <v>Exempt from requirement after speaking with Registrar. Detail in comments.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AA8CF2-8088-4FE3-BE62-2F527F8562EB}">
  <sheetPr>
    <tabColor theme="5" tint="0.39997558519241921"/>
  </sheetPr>
  <dimension ref="B1:L70"/>
  <sheetViews>
    <sheetView topLeftCell="A13" zoomScale="120" zoomScaleNormal="120" workbookViewId="0">
      <selection activeCell="C7" sqref="C7:E7"/>
    </sheetView>
  </sheetViews>
  <sheetFormatPr defaultColWidth="8.5703125" defaultRowHeight="16.5" outlineLevelRow="1"/>
  <cols>
    <col min="1" max="1" width="4.28515625" style="4" customWidth="1"/>
    <col min="2" max="2" width="10" style="4" customWidth="1"/>
    <col min="3" max="3" width="15.85546875" style="4" customWidth="1"/>
    <col min="4" max="4" width="8.5703125" style="4"/>
    <col min="5" max="5" width="7.85546875" style="4" customWidth="1"/>
    <col min="6" max="6" width="10.85546875" style="4" customWidth="1"/>
    <col min="7" max="7" width="14.5703125" style="4" customWidth="1"/>
    <col min="8" max="8" width="13.140625" style="4" customWidth="1"/>
    <col min="9" max="9" width="6.42578125" style="4" customWidth="1"/>
    <col min="10" max="10" width="11" style="4" customWidth="1"/>
    <col min="11" max="11" width="13.5703125" style="42" hidden="1" customWidth="1"/>
    <col min="12" max="16384" width="8.5703125" style="4"/>
  </cols>
  <sheetData>
    <row r="1" spans="2:11" ht="18.75">
      <c r="B1" s="40"/>
      <c r="I1" s="41"/>
    </row>
    <row r="2" spans="2:11" ht="18.75">
      <c r="B2" s="40"/>
    </row>
    <row r="3" spans="2:11" ht="18.75">
      <c r="B3" s="40"/>
    </row>
    <row r="4" spans="2:11" ht="18.75">
      <c r="B4" s="239" t="s">
        <v>721</v>
      </c>
      <c r="C4" s="239"/>
      <c r="D4" s="239"/>
      <c r="E4" s="239"/>
      <c r="F4" s="239"/>
      <c r="G4" s="239"/>
      <c r="H4" s="239"/>
      <c r="I4" s="239"/>
      <c r="J4" s="239"/>
    </row>
    <row r="5" spans="2:11" ht="23.25">
      <c r="B5" s="240" t="s">
        <v>717</v>
      </c>
      <c r="C5" s="240"/>
      <c r="D5" s="240"/>
      <c r="E5" s="240"/>
      <c r="F5" s="240"/>
      <c r="G5" s="240"/>
      <c r="H5" s="240"/>
      <c r="I5" s="240"/>
      <c r="J5" s="240"/>
    </row>
    <row r="6" spans="2:11" ht="17.25" thickBot="1">
      <c r="B6" s="43"/>
    </row>
    <row r="7" spans="2:11" ht="24" customHeight="1">
      <c r="B7" s="6" t="s">
        <v>740</v>
      </c>
      <c r="C7" s="117"/>
      <c r="D7" s="118"/>
      <c r="E7" s="119"/>
      <c r="F7" s="7"/>
      <c r="G7" s="8" t="s">
        <v>741</v>
      </c>
      <c r="H7" s="120"/>
      <c r="I7" s="121"/>
      <c r="J7" s="122"/>
      <c r="K7" s="4"/>
    </row>
    <row r="8" spans="2:11" ht="24" customHeight="1">
      <c r="B8" s="9" t="s">
        <v>742</v>
      </c>
      <c r="C8" s="123"/>
      <c r="D8" s="124"/>
      <c r="E8" s="125"/>
      <c r="F8" s="7"/>
      <c r="G8" s="10" t="s">
        <v>743</v>
      </c>
      <c r="H8" s="126"/>
      <c r="I8" s="127"/>
      <c r="J8" s="128"/>
      <c r="K8" s="4"/>
    </row>
    <row r="9" spans="2:11" ht="24" customHeight="1" thickBot="1">
      <c r="B9" s="11" t="s">
        <v>744</v>
      </c>
      <c r="C9" s="131"/>
      <c r="D9" s="132"/>
      <c r="E9" s="133"/>
      <c r="F9" s="7"/>
      <c r="G9" s="12" t="s">
        <v>745</v>
      </c>
      <c r="H9" s="134"/>
      <c r="I9" s="135"/>
      <c r="J9" s="136"/>
      <c r="K9" s="4"/>
    </row>
    <row r="10" spans="2:11" ht="11.45" customHeight="1">
      <c r="B10" s="44"/>
      <c r="C10" s="45"/>
      <c r="D10" s="45"/>
      <c r="E10" s="45"/>
      <c r="F10" s="7"/>
      <c r="G10" s="46"/>
      <c r="H10" s="47"/>
      <c r="I10" s="47"/>
      <c r="J10" s="47"/>
      <c r="K10" s="4"/>
    </row>
    <row r="11" spans="2:11" ht="52.15" customHeight="1" thickBot="1">
      <c r="B11" s="137" t="s">
        <v>833</v>
      </c>
      <c r="C11" s="137"/>
      <c r="D11" s="137"/>
      <c r="E11" s="137"/>
      <c r="F11" s="137"/>
      <c r="G11" s="137"/>
      <c r="H11" s="137"/>
      <c r="I11" s="137"/>
      <c r="J11" s="137"/>
    </row>
    <row r="12" spans="2:11" ht="35.450000000000003" customHeight="1" thickBot="1">
      <c r="B12" s="241" t="s">
        <v>834</v>
      </c>
      <c r="C12" s="242"/>
      <c r="D12" s="242"/>
      <c r="E12" s="242"/>
      <c r="F12" s="242"/>
      <c r="G12" s="242"/>
      <c r="H12" s="242"/>
      <c r="I12" s="242"/>
      <c r="J12" s="243"/>
      <c r="K12" s="4"/>
    </row>
    <row r="13" spans="2:11">
      <c r="B13" s="149" t="s">
        <v>753</v>
      </c>
      <c r="C13" s="150"/>
      <c r="D13" s="150"/>
      <c r="E13" s="150"/>
      <c r="F13" s="150"/>
      <c r="G13" s="151"/>
      <c r="H13" s="192" t="s">
        <v>754</v>
      </c>
      <c r="I13" s="193"/>
      <c r="J13" s="129" t="s">
        <v>5</v>
      </c>
      <c r="K13" s="4"/>
    </row>
    <row r="14" spans="2:11" ht="17.25" thickBot="1">
      <c r="B14" s="152"/>
      <c r="C14" s="153"/>
      <c r="D14" s="153"/>
      <c r="E14" s="153"/>
      <c r="F14" s="153"/>
      <c r="G14" s="154"/>
      <c r="H14" s="29" t="s">
        <v>755</v>
      </c>
      <c r="I14" s="30" t="s">
        <v>756</v>
      </c>
      <c r="J14" s="130"/>
      <c r="K14" s="4"/>
    </row>
    <row r="15" spans="2:11" ht="15" customHeight="1" thickBot="1">
      <c r="B15" s="194" t="s">
        <v>835</v>
      </c>
      <c r="C15" s="195"/>
      <c r="D15" s="195"/>
      <c r="E15" s="195"/>
      <c r="F15" s="195"/>
      <c r="G15" s="195"/>
      <c r="H15" s="195"/>
      <c r="I15" s="195"/>
      <c r="J15" s="196"/>
      <c r="K15" s="4"/>
    </row>
    <row r="16" spans="2:11" ht="25.5" customHeight="1" thickBot="1">
      <c r="B16" s="177" t="s">
        <v>836</v>
      </c>
      <c r="C16" s="178"/>
      <c r="D16" s="179" t="s">
        <v>768</v>
      </c>
      <c r="E16" s="179"/>
      <c r="F16" s="179"/>
      <c r="G16" s="180"/>
      <c r="H16" s="19" t="s">
        <v>4</v>
      </c>
      <c r="I16" s="20"/>
      <c r="J16" s="20" t="s">
        <v>5</v>
      </c>
      <c r="K16" s="87" t="str">
        <f>_xlfn.XLOOKUP(D16,'Catalog List Data'!A:A,'Catalog List Data'!Credits)</f>
        <v>Credits</v>
      </c>
    </row>
    <row r="17" spans="2:11" ht="25.5" customHeight="1" thickBot="1">
      <c r="B17" s="177" t="s">
        <v>791</v>
      </c>
      <c r="C17" s="178"/>
      <c r="D17" s="179" t="s">
        <v>768</v>
      </c>
      <c r="E17" s="179"/>
      <c r="F17" s="179"/>
      <c r="G17" s="180"/>
      <c r="H17" s="19" t="s">
        <v>4</v>
      </c>
      <c r="I17" s="20"/>
      <c r="J17" s="20" t="s">
        <v>5</v>
      </c>
      <c r="K17" s="87" t="str">
        <f>_xlfn.XLOOKUP(D17,'Catalog List Data'!A:A,'Catalog List Data'!Credits)</f>
        <v>Credits</v>
      </c>
    </row>
    <row r="18" spans="2:11" ht="25.5" customHeight="1" thickBot="1">
      <c r="B18" s="177" t="s">
        <v>792</v>
      </c>
      <c r="C18" s="178"/>
      <c r="D18" s="179" t="s">
        <v>768</v>
      </c>
      <c r="E18" s="179"/>
      <c r="F18" s="179"/>
      <c r="G18" s="180"/>
      <c r="H18" s="19" t="s">
        <v>4</v>
      </c>
      <c r="I18" s="20"/>
      <c r="J18" s="20" t="s">
        <v>5</v>
      </c>
      <c r="K18" s="87" t="str">
        <f>_xlfn.XLOOKUP(D18,'Catalog List Data'!A:A,'Catalog List Data'!Credits)</f>
        <v>Credits</v>
      </c>
    </row>
    <row r="19" spans="2:11" ht="15" customHeight="1" thickBot="1">
      <c r="B19" s="194" t="s">
        <v>837</v>
      </c>
      <c r="C19" s="195"/>
      <c r="D19" s="195"/>
      <c r="E19" s="195"/>
      <c r="F19" s="195"/>
      <c r="G19" s="195"/>
      <c r="H19" s="195"/>
      <c r="I19" s="195"/>
      <c r="J19" s="196"/>
      <c r="K19" s="4"/>
    </row>
    <row r="20" spans="2:11" ht="32.25" customHeight="1" thickBot="1">
      <c r="B20" s="197" t="s">
        <v>838</v>
      </c>
      <c r="C20" s="198"/>
      <c r="D20" s="158" t="s">
        <v>768</v>
      </c>
      <c r="E20" s="158"/>
      <c r="F20" s="158"/>
      <c r="G20" s="159"/>
      <c r="H20" s="19" t="s">
        <v>4</v>
      </c>
      <c r="I20" s="20"/>
      <c r="J20" s="20" t="s">
        <v>5</v>
      </c>
      <c r="K20" s="87" t="str">
        <f>_xlfn.XLOOKUP(D20,'Catalog List Data'!A:A,'Catalog List Data'!Credits)</f>
        <v>Credits</v>
      </c>
    </row>
    <row r="21" spans="2:11" ht="32.25" customHeight="1">
      <c r="B21" s="199"/>
      <c r="C21" s="200"/>
      <c r="D21" s="158" t="s">
        <v>768</v>
      </c>
      <c r="E21" s="158"/>
      <c r="F21" s="158"/>
      <c r="G21" s="159"/>
      <c r="H21" s="19" t="s">
        <v>4</v>
      </c>
      <c r="I21" s="20"/>
      <c r="J21" s="20" t="s">
        <v>5</v>
      </c>
      <c r="K21" s="87" t="str">
        <f>_xlfn.XLOOKUP(D21,'Catalog List Data'!A:A,'Catalog List Data'!Credits)</f>
        <v>Credits</v>
      </c>
    </row>
    <row r="22" spans="2:11" ht="32.25" customHeight="1" thickBot="1">
      <c r="B22" s="199"/>
      <c r="C22" s="200"/>
      <c r="D22" s="158" t="s">
        <v>768</v>
      </c>
      <c r="E22" s="158"/>
      <c r="F22" s="158"/>
      <c r="G22" s="159"/>
      <c r="H22" s="19" t="s">
        <v>4</v>
      </c>
      <c r="I22" s="20"/>
      <c r="J22" s="20" t="s">
        <v>5</v>
      </c>
      <c r="K22" s="87" t="str">
        <f>_xlfn.XLOOKUP(D22,'Catalog List Data'!A:A,'Catalog List Data'!Credits)</f>
        <v>Credits</v>
      </c>
    </row>
    <row r="23" spans="2:11" ht="32.25" customHeight="1" thickBot="1">
      <c r="B23" s="201"/>
      <c r="C23" s="202"/>
      <c r="D23" s="158" t="s">
        <v>768</v>
      </c>
      <c r="E23" s="158"/>
      <c r="F23" s="158"/>
      <c r="G23" s="159"/>
      <c r="H23" s="19" t="s">
        <v>4</v>
      </c>
      <c r="I23" s="20"/>
      <c r="J23" s="20" t="s">
        <v>5</v>
      </c>
      <c r="K23" s="87" t="str">
        <f>_xlfn.XLOOKUP(D23,'Catalog List Data'!A:A,'Catalog List Data'!Credits)</f>
        <v>Credits</v>
      </c>
    </row>
    <row r="24" spans="2:11" ht="25.9" customHeight="1" thickBot="1">
      <c r="B24" s="203" t="s">
        <v>839</v>
      </c>
      <c r="C24" s="204"/>
      <c r="D24" s="203">
        <f>_xlfn.AGGREGATE(9,6,K16:K23)</f>
        <v>0</v>
      </c>
      <c r="E24" s="205"/>
      <c r="F24" s="205"/>
      <c r="G24" s="205"/>
      <c r="H24" s="206"/>
      <c r="I24" s="206"/>
      <c r="J24" s="204"/>
      <c r="K24" s="4"/>
    </row>
    <row r="25" spans="2:11" ht="17.25" thickBot="1">
      <c r="B25" s="31"/>
      <c r="C25" s="32"/>
      <c r="D25" s="32"/>
      <c r="E25" s="32"/>
      <c r="F25" s="32"/>
      <c r="G25" s="32"/>
      <c r="H25" s="32"/>
      <c r="I25" s="32"/>
      <c r="J25" s="33"/>
      <c r="K25" s="4"/>
    </row>
    <row r="26" spans="2:11" ht="17.25" thickBot="1">
      <c r="B26" s="244" t="s">
        <v>840</v>
      </c>
      <c r="C26" s="244"/>
      <c r="D26" s="244"/>
      <c r="E26" s="244"/>
      <c r="F26" s="244"/>
      <c r="G26" s="244"/>
      <c r="H26" s="244"/>
      <c r="I26" s="244"/>
      <c r="J26" s="244"/>
      <c r="K26" s="4"/>
    </row>
    <row r="27" spans="2:11" ht="26.25" thickBot="1">
      <c r="B27" s="213" t="s">
        <v>841</v>
      </c>
      <c r="C27" s="214"/>
      <c r="D27" s="214"/>
      <c r="E27" s="215"/>
      <c r="F27" s="34" t="s">
        <v>802</v>
      </c>
      <c r="G27" s="216" t="s">
        <v>803</v>
      </c>
      <c r="H27" s="216"/>
      <c r="I27" s="216" t="s">
        <v>804</v>
      </c>
      <c r="J27" s="216"/>
      <c r="K27" s="4"/>
    </row>
    <row r="28" spans="2:11" ht="17.25" thickBot="1">
      <c r="B28" s="249" t="s">
        <v>842</v>
      </c>
      <c r="C28" s="249"/>
      <c r="D28" s="249"/>
      <c r="E28" s="249"/>
      <c r="F28" s="35">
        <v>17</v>
      </c>
      <c r="G28" s="218">
        <f>D24</f>
        <v>0</v>
      </c>
      <c r="H28" s="218"/>
      <c r="I28" s="219" t="str">
        <f>IF(G28&gt;=F28,"Yes","")</f>
        <v/>
      </c>
      <c r="J28" s="219"/>
      <c r="K28" s="4"/>
    </row>
    <row r="29" spans="2:11">
      <c r="B29" s="222" t="s">
        <v>843</v>
      </c>
      <c r="C29" s="222"/>
      <c r="D29" s="222"/>
      <c r="E29" s="222"/>
      <c r="F29" s="36">
        <v>17</v>
      </c>
      <c r="G29" s="222">
        <f>G28</f>
        <v>0</v>
      </c>
      <c r="H29" s="222"/>
      <c r="I29" s="223" t="str">
        <f>IF(G29&gt;=F29,"Yes","")</f>
        <v/>
      </c>
      <c r="J29" s="223"/>
      <c r="K29" s="4"/>
    </row>
    <row r="30" spans="2:11" ht="55.9" customHeight="1">
      <c r="B30" s="266" t="s">
        <v>844</v>
      </c>
      <c r="C30" s="232"/>
      <c r="D30" s="232"/>
      <c r="E30" s="232"/>
      <c r="F30" s="232"/>
      <c r="G30" s="232"/>
      <c r="H30" s="232"/>
      <c r="I30" s="232"/>
      <c r="J30" s="233"/>
      <c r="K30" s="4"/>
    </row>
    <row r="31" spans="2:11" ht="22.5" customHeight="1">
      <c r="B31" s="234" t="s">
        <v>810</v>
      </c>
      <c r="C31" s="235"/>
      <c r="D31" s="235"/>
      <c r="E31" s="235"/>
      <c r="F31" s="235"/>
      <c r="G31" s="235"/>
      <c r="H31" s="235"/>
      <c r="I31" s="235"/>
      <c r="J31" s="236"/>
      <c r="K31" s="4"/>
    </row>
    <row r="32" spans="2:11" ht="15.6" customHeight="1">
      <c r="B32" s="37" t="s">
        <v>811</v>
      </c>
      <c r="C32" s="38"/>
      <c r="D32" s="38"/>
      <c r="E32" s="38"/>
      <c r="F32" s="38"/>
      <c r="G32" s="38"/>
      <c r="H32" s="38"/>
      <c r="I32" s="38"/>
      <c r="J32" s="39"/>
      <c r="K32" s="4"/>
    </row>
    <row r="33" spans="2:11" ht="15.6" customHeight="1">
      <c r="B33" s="250" t="s">
        <v>845</v>
      </c>
      <c r="C33" s="251"/>
      <c r="D33" s="251"/>
      <c r="E33" s="251"/>
      <c r="F33" s="251"/>
      <c r="G33" s="251"/>
      <c r="H33" s="251"/>
      <c r="I33" s="251"/>
      <c r="J33" s="252"/>
      <c r="K33" s="4"/>
    </row>
    <row r="34" spans="2:11" ht="15.6" customHeight="1">
      <c r="B34" s="253"/>
      <c r="C34" s="251"/>
      <c r="D34" s="251"/>
      <c r="E34" s="251"/>
      <c r="F34" s="251"/>
      <c r="G34" s="251"/>
      <c r="H34" s="251"/>
      <c r="I34" s="251"/>
      <c r="J34" s="252"/>
      <c r="K34" s="4"/>
    </row>
    <row r="35" spans="2:11" ht="15.6" customHeight="1">
      <c r="B35" s="253"/>
      <c r="C35" s="251"/>
      <c r="D35" s="251"/>
      <c r="E35" s="251"/>
      <c r="F35" s="251"/>
      <c r="G35" s="251"/>
      <c r="H35" s="251"/>
      <c r="I35" s="251"/>
      <c r="J35" s="252"/>
      <c r="K35" s="4"/>
    </row>
    <row r="36" spans="2:11" ht="15.6" customHeight="1">
      <c r="B36" s="253"/>
      <c r="C36" s="251"/>
      <c r="D36" s="251"/>
      <c r="E36" s="251"/>
      <c r="F36" s="251"/>
      <c r="G36" s="251"/>
      <c r="H36" s="251"/>
      <c r="I36" s="251"/>
      <c r="J36" s="252"/>
      <c r="K36" s="4"/>
    </row>
    <row r="37" spans="2:11" ht="15.95" customHeight="1">
      <c r="B37" s="253"/>
      <c r="C37" s="251"/>
      <c r="D37" s="251"/>
      <c r="E37" s="251"/>
      <c r="F37" s="251"/>
      <c r="G37" s="251"/>
      <c r="H37" s="251"/>
      <c r="I37" s="251"/>
      <c r="J37" s="252"/>
      <c r="K37" s="4"/>
    </row>
    <row r="38" spans="2:11" ht="17.25" thickBot="1">
      <c r="B38" s="254"/>
      <c r="C38" s="255"/>
      <c r="D38" s="255"/>
      <c r="E38" s="255"/>
      <c r="F38" s="255"/>
      <c r="G38" s="255"/>
      <c r="H38" s="255"/>
      <c r="I38" s="255"/>
      <c r="J38" s="256"/>
      <c r="K38" s="4"/>
    </row>
    <row r="39" spans="2:11" ht="17.100000000000001" hidden="1" customHeight="1" outlineLevel="1">
      <c r="B39" s="257" t="s">
        <v>846</v>
      </c>
      <c r="C39" s="258"/>
      <c r="D39" s="258"/>
      <c r="E39" s="258"/>
      <c r="F39" s="258"/>
      <c r="G39" s="259"/>
      <c r="H39" s="263" t="s">
        <v>754</v>
      </c>
      <c r="I39" s="264"/>
      <c r="J39" s="265" t="s">
        <v>5</v>
      </c>
    </row>
    <row r="40" spans="2:11" ht="22.15" hidden="1" customHeight="1" outlineLevel="1">
      <c r="B40" s="260"/>
      <c r="C40" s="261"/>
      <c r="D40" s="261"/>
      <c r="E40" s="261"/>
      <c r="F40" s="261"/>
      <c r="G40" s="262"/>
      <c r="H40" s="48" t="s">
        <v>847</v>
      </c>
      <c r="I40" s="49" t="s">
        <v>756</v>
      </c>
      <c r="J40" s="262"/>
    </row>
    <row r="41" spans="2:11" ht="15.6" hidden="1" customHeight="1" outlineLevel="1">
      <c r="B41" s="245" t="s">
        <v>791</v>
      </c>
      <c r="C41" s="246"/>
      <c r="D41" s="247"/>
      <c r="E41" s="247"/>
      <c r="F41" s="247"/>
      <c r="G41" s="248"/>
      <c r="H41" s="50" t="s">
        <v>4</v>
      </c>
      <c r="I41" s="51"/>
      <c r="J41" s="51" t="s">
        <v>4</v>
      </c>
      <c r="K41" s="42" t="e">
        <v>#N/A</v>
      </c>
    </row>
    <row r="42" spans="2:11" ht="15.6" hidden="1" customHeight="1" outlineLevel="1">
      <c r="B42" s="245" t="s">
        <v>792</v>
      </c>
      <c r="C42" s="246"/>
      <c r="D42" s="267"/>
      <c r="E42" s="267"/>
      <c r="F42" s="267"/>
      <c r="G42" s="268"/>
      <c r="H42" s="50" t="s">
        <v>4</v>
      </c>
      <c r="I42" s="51"/>
      <c r="J42" s="51" t="s">
        <v>4</v>
      </c>
      <c r="K42" s="42" t="e">
        <v>#N/A</v>
      </c>
    </row>
    <row r="43" spans="2:11" ht="15.6" hidden="1" customHeight="1" outlineLevel="1">
      <c r="B43" s="269" t="s">
        <v>848</v>
      </c>
      <c r="C43" s="270"/>
      <c r="D43" s="267" t="s">
        <v>0</v>
      </c>
      <c r="E43" s="267"/>
      <c r="F43" s="267"/>
      <c r="G43" s="268"/>
      <c r="H43" s="50" t="s">
        <v>4</v>
      </c>
      <c r="I43" s="51"/>
      <c r="J43" s="51" t="s">
        <v>4</v>
      </c>
      <c r="K43" s="42">
        <v>0</v>
      </c>
    </row>
    <row r="44" spans="2:11" ht="15.6" hidden="1" customHeight="1" outlineLevel="1">
      <c r="B44" s="271"/>
      <c r="C44" s="272"/>
      <c r="D44" s="267" t="s">
        <v>0</v>
      </c>
      <c r="E44" s="267"/>
      <c r="F44" s="267"/>
      <c r="G44" s="268"/>
      <c r="H44" s="50" t="s">
        <v>4</v>
      </c>
      <c r="I44" s="51"/>
      <c r="J44" s="51" t="s">
        <v>4</v>
      </c>
      <c r="K44" s="42">
        <v>0</v>
      </c>
    </row>
    <row r="45" spans="2:11" ht="15.6" hidden="1" customHeight="1" outlineLevel="1">
      <c r="B45" s="271"/>
      <c r="C45" s="272"/>
      <c r="D45" s="267" t="s">
        <v>0</v>
      </c>
      <c r="E45" s="267"/>
      <c r="F45" s="267"/>
      <c r="G45" s="268"/>
      <c r="H45" s="50" t="s">
        <v>4</v>
      </c>
      <c r="I45" s="51"/>
      <c r="J45" s="51" t="s">
        <v>4</v>
      </c>
      <c r="K45" s="42">
        <v>0</v>
      </c>
    </row>
    <row r="46" spans="2:11" ht="15.6" hidden="1" customHeight="1" outlineLevel="1">
      <c r="B46" s="273"/>
      <c r="C46" s="274"/>
      <c r="D46" s="267" t="s">
        <v>0</v>
      </c>
      <c r="E46" s="267"/>
      <c r="F46" s="267"/>
      <c r="G46" s="268"/>
      <c r="H46" s="50" t="s">
        <v>4</v>
      </c>
      <c r="I46" s="51"/>
      <c r="J46" s="51" t="s">
        <v>4</v>
      </c>
      <c r="K46" s="42">
        <v>0</v>
      </c>
    </row>
    <row r="47" spans="2:11" ht="37.5" hidden="1" customHeight="1" outlineLevel="1">
      <c r="B47" s="276" t="s">
        <v>849</v>
      </c>
      <c r="C47" s="277"/>
      <c r="D47" s="276">
        <f>_xlfn.AGGREGATE(9,6,K41:K46)</f>
        <v>0</v>
      </c>
      <c r="E47" s="278"/>
      <c r="F47" s="278"/>
      <c r="G47" s="278"/>
      <c r="H47" s="278"/>
      <c r="I47" s="278"/>
      <c r="J47" s="277"/>
    </row>
    <row r="48" spans="2:11" hidden="1" outlineLevel="1">
      <c r="B48" s="52"/>
    </row>
    <row r="49" spans="2:12" ht="18.600000000000001" hidden="1" customHeight="1" outlineLevel="1">
      <c r="B49" s="279" t="s">
        <v>850</v>
      </c>
      <c r="C49" s="280"/>
      <c r="D49" s="280"/>
      <c r="E49" s="280"/>
      <c r="F49" s="280"/>
      <c r="G49" s="280"/>
      <c r="H49" s="280"/>
      <c r="I49" s="280"/>
      <c r="J49" s="281"/>
    </row>
    <row r="50" spans="2:12" ht="17.100000000000001" hidden="1" customHeight="1" outlineLevel="1">
      <c r="B50" s="257" t="s">
        <v>851</v>
      </c>
      <c r="C50" s="258"/>
      <c r="D50" s="258"/>
      <c r="E50" s="258"/>
      <c r="F50" s="258"/>
      <c r="G50" s="259"/>
      <c r="H50" s="263" t="s">
        <v>754</v>
      </c>
      <c r="I50" s="264"/>
      <c r="J50" s="265" t="s">
        <v>5</v>
      </c>
    </row>
    <row r="51" spans="2:12" ht="22.15" hidden="1" customHeight="1" outlineLevel="1">
      <c r="B51" s="260"/>
      <c r="C51" s="261"/>
      <c r="D51" s="261"/>
      <c r="E51" s="261"/>
      <c r="F51" s="261"/>
      <c r="G51" s="262"/>
      <c r="H51" s="48" t="s">
        <v>847</v>
      </c>
      <c r="I51" s="49" t="s">
        <v>756</v>
      </c>
      <c r="J51" s="262"/>
    </row>
    <row r="52" spans="2:12" ht="15.6" hidden="1" customHeight="1" outlineLevel="1">
      <c r="B52" s="282" t="s">
        <v>852</v>
      </c>
      <c r="C52" s="283"/>
      <c r="D52" s="267" t="s">
        <v>0</v>
      </c>
      <c r="E52" s="267"/>
      <c r="F52" s="267"/>
      <c r="G52" s="268"/>
      <c r="H52" s="50" t="s">
        <v>4</v>
      </c>
      <c r="I52" s="51"/>
      <c r="J52" s="51" t="s">
        <v>4</v>
      </c>
      <c r="K52" s="42">
        <v>0</v>
      </c>
    </row>
    <row r="53" spans="2:12" ht="15.6" hidden="1" customHeight="1" outlineLevel="1">
      <c r="B53" s="284"/>
      <c r="C53" s="285"/>
      <c r="D53" s="267" t="s">
        <v>0</v>
      </c>
      <c r="E53" s="267"/>
      <c r="F53" s="267"/>
      <c r="G53" s="268"/>
      <c r="H53" s="50" t="s">
        <v>4</v>
      </c>
      <c r="I53" s="51"/>
      <c r="J53" s="51" t="s">
        <v>4</v>
      </c>
      <c r="K53" s="42">
        <v>0</v>
      </c>
    </row>
    <row r="54" spans="2:12" ht="37.5" hidden="1" customHeight="1" outlineLevel="1">
      <c r="B54" s="276" t="s">
        <v>853</v>
      </c>
      <c r="C54" s="277"/>
      <c r="D54" s="276">
        <f>_xlfn.AGGREGATE(9,6,K52:K53)</f>
        <v>0</v>
      </c>
      <c r="E54" s="278"/>
      <c r="F54" s="278"/>
      <c r="G54" s="278"/>
      <c r="H54" s="278"/>
      <c r="I54" s="278"/>
      <c r="J54" s="277"/>
    </row>
    <row r="55" spans="2:12" hidden="1" outlineLevel="1">
      <c r="B55" s="52"/>
    </row>
    <row r="56" spans="2:12" ht="18.600000000000001" hidden="1" customHeight="1" outlineLevel="1">
      <c r="B56" s="275" t="s">
        <v>854</v>
      </c>
      <c r="C56" s="275"/>
      <c r="D56" s="275"/>
      <c r="E56" s="275"/>
      <c r="F56" s="275"/>
      <c r="G56" s="275"/>
      <c r="H56" s="275"/>
      <c r="I56" s="275"/>
      <c r="J56" s="275"/>
    </row>
    <row r="57" spans="2:12" ht="30.75" hidden="1" outlineLevel="1" thickBot="1">
      <c r="B57" s="276" t="s">
        <v>855</v>
      </c>
      <c r="C57" s="278"/>
      <c r="D57" s="278"/>
      <c r="E57" s="277"/>
      <c r="F57" s="53" t="s">
        <v>856</v>
      </c>
      <c r="G57" s="286" t="s">
        <v>803</v>
      </c>
      <c r="H57" s="286"/>
      <c r="I57" s="286" t="s">
        <v>804</v>
      </c>
      <c r="J57" s="286"/>
    </row>
    <row r="58" spans="2:12" ht="17.45" hidden="1" customHeight="1" outlineLevel="1">
      <c r="B58" s="287" t="s">
        <v>857</v>
      </c>
      <c r="C58" s="287"/>
      <c r="D58" s="287"/>
      <c r="E58" s="287"/>
      <c r="F58" s="54">
        <v>36</v>
      </c>
      <c r="G58" s="287">
        <f>E27</f>
        <v>0</v>
      </c>
      <c r="H58" s="287"/>
      <c r="I58" s="288" t="str">
        <f>IF(G58&gt;=F58,"Yes","")</f>
        <v/>
      </c>
      <c r="J58" s="288"/>
    </row>
    <row r="59" spans="2:12" ht="17.45" hidden="1" customHeight="1" outlineLevel="1">
      <c r="B59" s="287" t="s">
        <v>858</v>
      </c>
      <c r="C59" s="287"/>
      <c r="D59" s="287"/>
      <c r="E59" s="287"/>
      <c r="F59" s="54">
        <v>18</v>
      </c>
      <c r="G59" s="296">
        <f>SUM(IF(D36&gt;0,D36,D47))</f>
        <v>0</v>
      </c>
      <c r="H59" s="287"/>
      <c r="I59" s="288" t="str">
        <f>IF(G59&gt;=F59,"Yes","")</f>
        <v/>
      </c>
      <c r="J59" s="288"/>
    </row>
    <row r="60" spans="2:12" s="42" customFormat="1" ht="17.45" hidden="1" customHeight="1" outlineLevel="1">
      <c r="B60" s="287" t="s">
        <v>859</v>
      </c>
      <c r="C60" s="287"/>
      <c r="D60" s="287"/>
      <c r="E60" s="287"/>
      <c r="F60" s="54">
        <v>6</v>
      </c>
      <c r="G60" s="296">
        <f>D54</f>
        <v>0</v>
      </c>
      <c r="H60" s="287"/>
      <c r="I60" s="288" t="str">
        <f>IF(G60&gt;=F60,"Yes","")</f>
        <v/>
      </c>
      <c r="J60" s="288"/>
      <c r="L60" s="4"/>
    </row>
    <row r="61" spans="2:12" s="42" customFormat="1" ht="45" hidden="1" customHeight="1" outlineLevel="1">
      <c r="B61" s="275" t="s">
        <v>860</v>
      </c>
      <c r="C61" s="275"/>
      <c r="D61" s="275"/>
      <c r="E61" s="275"/>
      <c r="F61" s="55">
        <v>60</v>
      </c>
      <c r="G61" s="289">
        <f>SUM(G58:H60)</f>
        <v>0</v>
      </c>
      <c r="H61" s="289"/>
      <c r="I61" s="288" t="str">
        <f>IF(G61&gt;=F61,"Yes","")</f>
        <v/>
      </c>
      <c r="J61" s="288"/>
      <c r="L61" s="4"/>
    </row>
    <row r="62" spans="2:12" s="42" customFormat="1" hidden="1" outlineLevel="1">
      <c r="B62" s="56" t="s">
        <v>811</v>
      </c>
      <c r="C62" s="57"/>
      <c r="D62" s="57"/>
      <c r="E62" s="57"/>
      <c r="F62" s="57"/>
      <c r="G62" s="57"/>
      <c r="H62" s="57"/>
      <c r="I62" s="57"/>
      <c r="J62" s="58"/>
      <c r="L62" s="4"/>
    </row>
    <row r="63" spans="2:12" s="42" customFormat="1" ht="15.6" hidden="1" customHeight="1" outlineLevel="1">
      <c r="B63" s="290"/>
      <c r="C63" s="291"/>
      <c r="D63" s="291"/>
      <c r="E63" s="291"/>
      <c r="F63" s="291"/>
      <c r="G63" s="291"/>
      <c r="H63" s="291"/>
      <c r="I63" s="291"/>
      <c r="J63" s="292"/>
      <c r="L63" s="4"/>
    </row>
    <row r="64" spans="2:12" s="42" customFormat="1" ht="15.6" hidden="1" customHeight="1" outlineLevel="1">
      <c r="B64" s="290"/>
      <c r="C64" s="291"/>
      <c r="D64" s="291"/>
      <c r="E64" s="291"/>
      <c r="F64" s="291"/>
      <c r="G64" s="291"/>
      <c r="H64" s="291"/>
      <c r="I64" s="291"/>
      <c r="J64" s="292"/>
      <c r="L64" s="4"/>
    </row>
    <row r="65" spans="2:12" s="42" customFormat="1" ht="15.6" hidden="1" customHeight="1" outlineLevel="1">
      <c r="B65" s="290"/>
      <c r="C65" s="291"/>
      <c r="D65" s="291"/>
      <c r="E65" s="291"/>
      <c r="F65" s="291"/>
      <c r="G65" s="291"/>
      <c r="H65" s="291"/>
      <c r="I65" s="291"/>
      <c r="J65" s="292"/>
      <c r="L65" s="4"/>
    </row>
    <row r="66" spans="2:12" s="42" customFormat="1" ht="15.6" hidden="1" customHeight="1" outlineLevel="1">
      <c r="B66" s="290"/>
      <c r="C66" s="291"/>
      <c r="D66" s="291"/>
      <c r="E66" s="291"/>
      <c r="F66" s="291"/>
      <c r="G66" s="291"/>
      <c r="H66" s="291"/>
      <c r="I66" s="291"/>
      <c r="J66" s="292"/>
      <c r="L66" s="4"/>
    </row>
    <row r="67" spans="2:12" s="42" customFormat="1" ht="15.6" hidden="1" customHeight="1" outlineLevel="1">
      <c r="B67" s="290"/>
      <c r="C67" s="291"/>
      <c r="D67" s="291"/>
      <c r="E67" s="291"/>
      <c r="F67" s="291"/>
      <c r="G67" s="291"/>
      <c r="H67" s="291"/>
      <c r="I67" s="291"/>
      <c r="J67" s="292"/>
      <c r="L67" s="4"/>
    </row>
    <row r="68" spans="2:12" s="42" customFormat="1" ht="15.95" hidden="1" customHeight="1" outlineLevel="1">
      <c r="B68" s="293"/>
      <c r="C68" s="294"/>
      <c r="D68" s="294"/>
      <c r="E68" s="294"/>
      <c r="F68" s="294"/>
      <c r="G68" s="294"/>
      <c r="H68" s="294"/>
      <c r="I68" s="294"/>
      <c r="J68" s="295"/>
      <c r="L68" s="4"/>
    </row>
    <row r="69" spans="2:12" hidden="1" outlineLevel="1"/>
    <row r="70" spans="2:12" collapsed="1"/>
  </sheetData>
  <mergeCells count="81">
    <mergeCell ref="B61:E61"/>
    <mergeCell ref="G61:H61"/>
    <mergeCell ref="I61:J61"/>
    <mergeCell ref="B63:J68"/>
    <mergeCell ref="B59:E59"/>
    <mergeCell ref="G59:H59"/>
    <mergeCell ref="I59:J59"/>
    <mergeCell ref="B60:E60"/>
    <mergeCell ref="G60:H60"/>
    <mergeCell ref="I60:J60"/>
    <mergeCell ref="B57:E57"/>
    <mergeCell ref="G57:H57"/>
    <mergeCell ref="I57:J57"/>
    <mergeCell ref="B58:E58"/>
    <mergeCell ref="G58:H58"/>
    <mergeCell ref="I58:J58"/>
    <mergeCell ref="B56:J56"/>
    <mergeCell ref="B47:C47"/>
    <mergeCell ref="D47:J47"/>
    <mergeCell ref="B49:J49"/>
    <mergeCell ref="B50:G51"/>
    <mergeCell ref="H50:I50"/>
    <mergeCell ref="J50:J51"/>
    <mergeCell ref="B52:C53"/>
    <mergeCell ref="D52:G52"/>
    <mergeCell ref="D53:G53"/>
    <mergeCell ref="B54:C54"/>
    <mergeCell ref="D54:J54"/>
    <mergeCell ref="B42:C42"/>
    <mergeCell ref="D42:G42"/>
    <mergeCell ref="B43:C46"/>
    <mergeCell ref="D43:G43"/>
    <mergeCell ref="D44:G44"/>
    <mergeCell ref="D45:G45"/>
    <mergeCell ref="D46:G46"/>
    <mergeCell ref="B41:C41"/>
    <mergeCell ref="D41:G41"/>
    <mergeCell ref="B28:E28"/>
    <mergeCell ref="G28:H28"/>
    <mergeCell ref="I28:J28"/>
    <mergeCell ref="B29:E29"/>
    <mergeCell ref="G29:H29"/>
    <mergeCell ref="I29:J29"/>
    <mergeCell ref="B33:J38"/>
    <mergeCell ref="B39:G40"/>
    <mergeCell ref="H39:I39"/>
    <mergeCell ref="J39:J40"/>
    <mergeCell ref="B30:J30"/>
    <mergeCell ref="B31:J31"/>
    <mergeCell ref="B24:C24"/>
    <mergeCell ref="D24:J24"/>
    <mergeCell ref="B26:J26"/>
    <mergeCell ref="B27:E27"/>
    <mergeCell ref="G27:H27"/>
    <mergeCell ref="I27:J27"/>
    <mergeCell ref="B19:J19"/>
    <mergeCell ref="B20:C23"/>
    <mergeCell ref="D20:G20"/>
    <mergeCell ref="D21:G21"/>
    <mergeCell ref="D22:G22"/>
    <mergeCell ref="D23:G23"/>
    <mergeCell ref="B18:C18"/>
    <mergeCell ref="D18:G18"/>
    <mergeCell ref="C9:E9"/>
    <mergeCell ref="H9:J9"/>
    <mergeCell ref="B11:J11"/>
    <mergeCell ref="B12:J12"/>
    <mergeCell ref="B13:G14"/>
    <mergeCell ref="H13:I13"/>
    <mergeCell ref="J13:J14"/>
    <mergeCell ref="B15:J15"/>
    <mergeCell ref="B16:C16"/>
    <mergeCell ref="D16:G16"/>
    <mergeCell ref="B17:C17"/>
    <mergeCell ref="D17:G17"/>
    <mergeCell ref="B4:J4"/>
    <mergeCell ref="B5:J5"/>
    <mergeCell ref="C7:E7"/>
    <mergeCell ref="H7:J7"/>
    <mergeCell ref="C8:E8"/>
    <mergeCell ref="H8:J8"/>
  </mergeCells>
  <conditionalFormatting sqref="I28:J29">
    <cfRule type="containsText" dxfId="31" priority="21" operator="containsText" text="Yes">
      <formula>NOT(ISERROR(SEARCH("Yes",I28)))</formula>
    </cfRule>
  </conditionalFormatting>
  <conditionalFormatting sqref="I58:J61">
    <cfRule type="containsText" dxfId="30" priority="24" operator="containsText" text="Yes">
      <formula>NOT(ISERROR(SEARCH("Yes",I58)))</formula>
    </cfRule>
  </conditionalFormatting>
  <conditionalFormatting sqref="J41:J46">
    <cfRule type="cellIs" dxfId="29" priority="25" operator="equal">
      <formula>"In Progress"</formula>
    </cfRule>
    <cfRule type="cellIs" dxfId="28" priority="26" operator="equal">
      <formula>"Future"</formula>
    </cfRule>
  </conditionalFormatting>
  <conditionalFormatting sqref="J52:J53">
    <cfRule type="cellIs" dxfId="27" priority="22" operator="equal">
      <formula>"In Progress"</formula>
    </cfRule>
    <cfRule type="cellIs" dxfId="26" priority="23" operator="equal">
      <formula>"Future"</formula>
    </cfRule>
  </conditionalFormatting>
  <dataValidations count="2">
    <dataValidation type="list" allowBlank="1" showInputMessage="1" showErrorMessage="1" sqref="H16:H18 H20:H23" xr:uid="{24487DA5-7D1C-4415-A2F8-002397F587DC}">
      <formula1>Term</formula1>
    </dataValidation>
    <dataValidation type="list" allowBlank="1" showInputMessage="1" showErrorMessage="1" sqref="J16:J18 J20:J23" xr:uid="{2615D992-78EA-4BCB-8BBB-D7D4C91DD517}">
      <formula1>Grade</formula1>
    </dataValidation>
  </dataValidations>
  <hyperlinks>
    <hyperlink ref="B31:J31" r:id="rId1" display="The most updated degree information can be found via. NICC's most recent College Catalog. Linked here. " xr:uid="{2B723E02-C64E-4E79-A2F3-D982AC8B92AD}"/>
  </hyperlinks>
  <pageMargins left="0.7" right="0.7" top="0.75" bottom="0.75" header="0.3" footer="0.3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6" operator="equal" id="{9A1C05F5-9E17-4E8D-BD04-774E826F6699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7" operator="equal" id="{B2A8F6CF-B755-4FEC-B2B0-185E8DC2FA9B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8" operator="equal" id="{49FD28EE-7607-4413-BCDA-1C5DEA5EC580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9" operator="equal" id="{649FF015-9790-4494-B84D-2B9DD423B66B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10" operator="equal" id="{DE13121F-03B4-4899-B938-B5AB4F277677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J16:J18</xm:sqref>
        </x14:conditionalFormatting>
        <x14:conditionalFormatting xmlns:xm="http://schemas.microsoft.com/office/excel/2006/main">
          <x14:cfRule type="cellIs" priority="1" operator="equal" id="{E50188E4-3C51-4922-9AFD-AF51A3E61E0C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2" operator="equal" id="{7F826087-3DA6-4A38-B299-887A1751E1CA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3" operator="equal" id="{9727F556-8245-4F23-B5B7-130096F75DC7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4" operator="equal" id="{A8E23B9F-B9E5-4062-BB11-B32F67AF581D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5" operator="equal" id="{7A8F2054-C529-46EF-A97F-3B778FD1FB28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J20:J23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16E3E85-3FB3-4557-BEE7-76C8AF65EAF0}">
          <x14:formula1>
            <xm:f>'CTL-C ListData'!$A:$A</xm:f>
          </x14:formula1>
          <xm:sqref>D16:G18</xm:sqref>
        </x14:dataValidation>
        <x14:dataValidation type="list" allowBlank="1" showInputMessage="1" showErrorMessage="1" xr:uid="{8FCF941F-3F84-4678-BAA5-C496F2FEECFB}">
          <x14:formula1>
            <xm:f>'CTL-C ListData'!$B:$B</xm:f>
          </x14:formula1>
          <xm:sqref>D20:G23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1EADB6-F338-471C-9D64-5F83D3D21A97}">
  <sheetPr>
    <tabColor theme="5" tint="0.39997558519241921"/>
  </sheetPr>
  <dimension ref="A1:B28"/>
  <sheetViews>
    <sheetView workbookViewId="0">
      <selection activeCell="B4" sqref="B4"/>
    </sheetView>
  </sheetViews>
  <sheetFormatPr defaultRowHeight="15"/>
  <cols>
    <col min="1" max="2" width="68.85546875" bestFit="1" customWidth="1"/>
  </cols>
  <sheetData>
    <row r="1" spans="1:2">
      <c r="A1" t="s">
        <v>768</v>
      </c>
      <c r="B1" t="s">
        <v>768</v>
      </c>
    </row>
    <row r="2" spans="1:2">
      <c r="A2" t="str" cm="1">
        <f t="array" ref="A2:A9">_xlfn.SORTBY(_xlfn.CHOOSECOLS(_xlfn._xlws.FILTER(List_Data,(Req_Area="CO")*(ISNUMBER(SEARCH("CTL-C",Program)))+(Req_Area="Note")),1),MATCH(_xlfn.CHOOSECOLS(_xlfn._xlws.FILTER(List_Data,(Req_Area="CO")*(ISNUMBER(SEARCH("CTL-C",Program)))+(Req_Area="Note")),1),Course_Name,0))</f>
        <v>BSAD 1050 INTRODUCTION TO BUSINESS (3)</v>
      </c>
      <c r="B2" t="str" cm="1">
        <f t="array" ref="B2:B28">_xlfn.SORTBY(_xlfn.CHOOSECOLS(_xlfn._xlws.FILTER(List_Data,(Req_Area="CH1")*(ISNUMBER(SEARCH("CTL-C",Program)))+(Req_Area="Note")),1),MATCH(_xlfn.CHOOSECOLS(_xlfn._xlws.FILTER(List_Data,(Req_Area="CH1")*(ISNUMBER(SEARCH("CTL-C",Program)))+(Req_Area="Note")),1),Course_Name,0))</f>
        <v>ACCT 1200 PRINCIPLES OF ACCOUNTING I (3)</v>
      </c>
    </row>
    <row r="3" spans="1:2">
      <c r="A3" t="str">
        <v>EDUC 1010 STUDENT SUCCESS STRATEGIES (2)</v>
      </c>
      <c r="B3" t="str">
        <v>BSAD 2050 BUSINESS COMMUNICATION (3)</v>
      </c>
    </row>
    <row r="4" spans="1:2">
      <c r="A4" t="str">
        <v>NASP 1010 INTRODUCTION TO NATIVE AMERICAN STUDIES (3)</v>
      </c>
      <c r="B4" t="str">
        <v>BSAD 2540 PRINCIPLES OF MANAGEMENT (3)</v>
      </c>
    </row>
    <row r="5" spans="1:2">
      <c r="A5" t="str">
        <v>Course not listed. Detail in comments (1 cr.)</v>
      </c>
      <c r="B5" t="str">
        <v>BSAD 2900 SPECIAL TOPICS (1)</v>
      </c>
    </row>
    <row r="6" spans="1:2">
      <c r="A6" t="str">
        <v>Course not listed. Detail in comments (2 cr.)</v>
      </c>
      <c r="B6" t="str">
        <v>BSAD 2900 SPECIAL TOPICS (2)</v>
      </c>
    </row>
    <row r="7" spans="1:2">
      <c r="A7" t="str">
        <v>Course not listed. Detail in comments (3 cr.)</v>
      </c>
      <c r="B7" t="str">
        <v>BSAD 2900 SPECIAL TOPICS (3)</v>
      </c>
    </row>
    <row r="8" spans="1:2">
      <c r="A8" t="str">
        <v>Course not listed. Detail in comments (4 cr.)</v>
      </c>
      <c r="B8" t="str">
        <v>BSAD 2990 INTERNSHIP (1)</v>
      </c>
    </row>
    <row r="9" spans="1:2">
      <c r="A9" t="str">
        <v>Exempt from requirement after speaking with Registrar. Detail in comments.</v>
      </c>
      <c r="B9" t="str">
        <v>BSAD 2990 INTERNSHIP (2)</v>
      </c>
    </row>
    <row r="10" spans="1:2">
      <c r="B10" t="str">
        <v>BSAD 2990 INTERNSHIP (3)</v>
      </c>
    </row>
    <row r="11" spans="1:2">
      <c r="B11" t="str">
        <v>BSAD 2990 INTERNSHIP (4)</v>
      </c>
    </row>
    <row r="12" spans="1:2">
      <c r="B12" t="str">
        <v>NASP 2010 INTRODUCTION TO TRIBAL NATION BUILDING (3)</v>
      </c>
    </row>
    <row r="13" spans="1:2">
      <c r="B13" t="str">
        <v>NASP 2300 TRIBAL GOVERNMENT AND POLITICS (3)</v>
      </c>
    </row>
    <row r="14" spans="1:2">
      <c r="B14" t="str">
        <v>NASP 2340 GRANT WRITING IN TRIBAL DEVELOPMENT (3)</v>
      </c>
    </row>
    <row r="15" spans="1:2">
      <c r="B15" t="str">
        <v>NASP 2350 GRANT WRITING IN TRIBAL DEVELOPMENT II (3)</v>
      </c>
    </row>
    <row r="16" spans="1:2">
      <c r="B16" t="str">
        <v>NASP 2810 CONTEMPORARY NATIVE ISSUES (3)</v>
      </c>
    </row>
    <row r="17" spans="2:2">
      <c r="B17" t="str">
        <v>NASP 2900 SPECIAL TOPICS (1)</v>
      </c>
    </row>
    <row r="18" spans="2:2">
      <c r="B18" t="str">
        <v>NASP 2900 SPECIAL TOPICS (2)</v>
      </c>
    </row>
    <row r="19" spans="2:2">
      <c r="B19" t="str">
        <v>NASP 2900 SPECIAL TOPICS (3)</v>
      </c>
    </row>
    <row r="20" spans="2:2">
      <c r="B20" t="str">
        <v>NASP 2990 INTERNSHIP (1)</v>
      </c>
    </row>
    <row r="21" spans="2:2">
      <c r="B21" t="str">
        <v>NASP 2990 INTERNSHIP (2)</v>
      </c>
    </row>
    <row r="22" spans="2:2">
      <c r="B22" t="str">
        <v>NASP 2990 INTERNSHIP (3)</v>
      </c>
    </row>
    <row r="23" spans="2:2">
      <c r="B23" t="str">
        <v>NASP 2990 INTERNSHIP (4)</v>
      </c>
    </row>
    <row r="24" spans="2:2">
      <c r="B24" t="str">
        <v>Course not listed. Detail in comments (1 cr.)</v>
      </c>
    </row>
    <row r="25" spans="2:2">
      <c r="B25" t="str">
        <v>Course not listed. Detail in comments (2 cr.)</v>
      </c>
    </row>
    <row r="26" spans="2:2">
      <c r="B26" t="str">
        <v>Course not listed. Detail in comments (3 cr.)</v>
      </c>
    </row>
    <row r="27" spans="2:2">
      <c r="B27" t="str">
        <v>Course not listed. Detail in comments (4 cr.)</v>
      </c>
    </row>
    <row r="28" spans="2:2">
      <c r="B28" t="str">
        <v>Exempt from requirement after speaking with Registrar. Detail in comments.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EAA71-B2DC-44F8-8921-47573FA5CB39}">
  <sheetPr>
    <tabColor theme="5" tint="0.39997558519241921"/>
  </sheetPr>
  <dimension ref="B1:L69"/>
  <sheetViews>
    <sheetView topLeftCell="A12" zoomScale="120" zoomScaleNormal="120" workbookViewId="0">
      <selection activeCell="N16" sqref="N16"/>
    </sheetView>
  </sheetViews>
  <sheetFormatPr defaultColWidth="8.5703125" defaultRowHeight="16.5" outlineLevelRow="1"/>
  <cols>
    <col min="1" max="1" width="4.28515625" style="4" customWidth="1"/>
    <col min="2" max="2" width="10" style="4" customWidth="1"/>
    <col min="3" max="3" width="15.85546875" style="4" customWidth="1"/>
    <col min="4" max="4" width="8.5703125" style="4"/>
    <col min="5" max="5" width="7.85546875" style="4" customWidth="1"/>
    <col min="6" max="6" width="10.85546875" style="4" customWidth="1"/>
    <col min="7" max="7" width="14.5703125" style="4" customWidth="1"/>
    <col min="8" max="8" width="13.140625" style="4" customWidth="1"/>
    <col min="9" max="9" width="6.42578125" style="4" customWidth="1"/>
    <col min="10" max="10" width="11" style="4" customWidth="1"/>
    <col min="11" max="11" width="13.5703125" style="42" hidden="1" customWidth="1"/>
    <col min="12" max="16384" width="8.5703125" style="4"/>
  </cols>
  <sheetData>
    <row r="1" spans="2:11" ht="18.75">
      <c r="B1" s="40"/>
      <c r="I1" s="41"/>
    </row>
    <row r="2" spans="2:11" ht="18.75">
      <c r="B2" s="40"/>
    </row>
    <row r="3" spans="2:11" ht="18.75">
      <c r="B3" s="40"/>
    </row>
    <row r="4" spans="2:11" ht="18.75">
      <c r="B4" s="239" t="s">
        <v>721</v>
      </c>
      <c r="C4" s="239"/>
      <c r="D4" s="239"/>
      <c r="E4" s="239"/>
      <c r="F4" s="239"/>
      <c r="G4" s="239"/>
      <c r="H4" s="239"/>
      <c r="I4" s="239"/>
      <c r="J4" s="239"/>
    </row>
    <row r="5" spans="2:11" ht="23.25">
      <c r="B5" s="240" t="s">
        <v>861</v>
      </c>
      <c r="C5" s="240"/>
      <c r="D5" s="240"/>
      <c r="E5" s="240"/>
      <c r="F5" s="240"/>
      <c r="G5" s="240"/>
      <c r="H5" s="240"/>
      <c r="I5" s="240"/>
      <c r="J5" s="240"/>
    </row>
    <row r="6" spans="2:11" ht="17.25" thickBot="1">
      <c r="B6" s="43"/>
    </row>
    <row r="7" spans="2:11" ht="24" customHeight="1">
      <c r="B7" s="6" t="s">
        <v>740</v>
      </c>
      <c r="C7" s="117"/>
      <c r="D7" s="118"/>
      <c r="E7" s="119"/>
      <c r="F7" s="7"/>
      <c r="G7" s="8" t="s">
        <v>741</v>
      </c>
      <c r="H7" s="120"/>
      <c r="I7" s="121"/>
      <c r="J7" s="122"/>
      <c r="K7" s="4"/>
    </row>
    <row r="8" spans="2:11" ht="24" customHeight="1">
      <c r="B8" s="9" t="s">
        <v>742</v>
      </c>
      <c r="C8" s="123"/>
      <c r="D8" s="124"/>
      <c r="E8" s="125"/>
      <c r="F8" s="7"/>
      <c r="G8" s="10" t="s">
        <v>743</v>
      </c>
      <c r="H8" s="126"/>
      <c r="I8" s="127"/>
      <c r="J8" s="128"/>
      <c r="K8" s="4"/>
    </row>
    <row r="9" spans="2:11" ht="24" customHeight="1" thickBot="1">
      <c r="B9" s="11" t="s">
        <v>744</v>
      </c>
      <c r="C9" s="131"/>
      <c r="D9" s="132"/>
      <c r="E9" s="133"/>
      <c r="F9" s="7"/>
      <c r="G9" s="12" t="s">
        <v>745</v>
      </c>
      <c r="H9" s="134"/>
      <c r="I9" s="135"/>
      <c r="J9" s="136"/>
      <c r="K9" s="4"/>
    </row>
    <row r="10" spans="2:11" ht="11.45" customHeight="1">
      <c r="B10" s="44"/>
      <c r="C10" s="45"/>
      <c r="D10" s="45"/>
      <c r="E10" s="45"/>
      <c r="F10" s="7"/>
      <c r="G10" s="46"/>
      <c r="H10" s="47"/>
      <c r="I10" s="47"/>
      <c r="J10" s="47"/>
      <c r="K10" s="4"/>
    </row>
    <row r="11" spans="2:11" ht="52.15" customHeight="1" thickBot="1">
      <c r="B11" s="137" t="s">
        <v>833</v>
      </c>
      <c r="C11" s="137"/>
      <c r="D11" s="137"/>
      <c r="E11" s="137"/>
      <c r="F11" s="137"/>
      <c r="G11" s="137"/>
      <c r="H11" s="137"/>
      <c r="I11" s="137"/>
      <c r="J11" s="137"/>
    </row>
    <row r="12" spans="2:11" ht="35.450000000000003" customHeight="1" thickBot="1">
      <c r="B12" s="241" t="s">
        <v>862</v>
      </c>
      <c r="C12" s="242"/>
      <c r="D12" s="242"/>
      <c r="E12" s="242"/>
      <c r="F12" s="242"/>
      <c r="G12" s="242"/>
      <c r="H12" s="242"/>
      <c r="I12" s="242"/>
      <c r="J12" s="243"/>
      <c r="K12" s="4"/>
    </row>
    <row r="13" spans="2:11">
      <c r="B13" s="149" t="s">
        <v>753</v>
      </c>
      <c r="C13" s="150"/>
      <c r="D13" s="150"/>
      <c r="E13" s="150"/>
      <c r="F13" s="150"/>
      <c r="G13" s="151"/>
      <c r="H13" s="192" t="s">
        <v>754</v>
      </c>
      <c r="I13" s="193"/>
      <c r="J13" s="129" t="s">
        <v>5</v>
      </c>
      <c r="K13" s="4"/>
    </row>
    <row r="14" spans="2:11" ht="17.25" thickBot="1">
      <c r="B14" s="152"/>
      <c r="C14" s="153"/>
      <c r="D14" s="153"/>
      <c r="E14" s="153"/>
      <c r="F14" s="153"/>
      <c r="G14" s="154"/>
      <c r="H14" s="29" t="s">
        <v>755</v>
      </c>
      <c r="I14" s="30" t="s">
        <v>756</v>
      </c>
      <c r="J14" s="130"/>
      <c r="K14" s="4"/>
    </row>
    <row r="15" spans="2:11" ht="15" customHeight="1" thickBot="1">
      <c r="B15" s="194" t="s">
        <v>863</v>
      </c>
      <c r="C15" s="195"/>
      <c r="D15" s="195"/>
      <c r="E15" s="195"/>
      <c r="F15" s="195"/>
      <c r="G15" s="195"/>
      <c r="H15" s="195"/>
      <c r="I15" s="195"/>
      <c r="J15" s="196"/>
      <c r="K15" s="4"/>
    </row>
    <row r="16" spans="2:11" ht="33" customHeight="1" thickBot="1">
      <c r="B16" s="177" t="s">
        <v>836</v>
      </c>
      <c r="C16" s="178"/>
      <c r="D16" s="179" t="s">
        <v>768</v>
      </c>
      <c r="E16" s="179"/>
      <c r="F16" s="179"/>
      <c r="G16" s="180"/>
      <c r="H16" s="19" t="s">
        <v>4</v>
      </c>
      <c r="I16" s="20"/>
      <c r="J16" s="20" t="s">
        <v>5</v>
      </c>
      <c r="K16" s="87" t="str">
        <f>_xlfn.XLOOKUP(D16,'Catalog List Data'!A:A,'Catalog List Data'!Credits)</f>
        <v>Credits</v>
      </c>
    </row>
    <row r="17" spans="2:11" ht="15" customHeight="1" thickBot="1">
      <c r="B17" s="194" t="s">
        <v>864</v>
      </c>
      <c r="C17" s="195"/>
      <c r="D17" s="195"/>
      <c r="E17" s="195"/>
      <c r="F17" s="195"/>
      <c r="G17" s="195"/>
      <c r="H17" s="195"/>
      <c r="I17" s="195"/>
      <c r="J17" s="196"/>
      <c r="K17" s="4"/>
    </row>
    <row r="18" spans="2:11" ht="34.5" customHeight="1">
      <c r="B18" s="197" t="s">
        <v>865</v>
      </c>
      <c r="C18" s="198"/>
      <c r="D18" s="158" t="s">
        <v>768</v>
      </c>
      <c r="E18" s="158"/>
      <c r="F18" s="158"/>
      <c r="G18" s="159"/>
      <c r="H18" s="19" t="s">
        <v>4</v>
      </c>
      <c r="I18" s="20"/>
      <c r="J18" s="20" t="s">
        <v>5</v>
      </c>
      <c r="K18" s="87" t="str">
        <f>_xlfn.XLOOKUP(D18,'Catalog List Data'!A:A,'Catalog List Data'!Credits)</f>
        <v>Credits</v>
      </c>
    </row>
    <row r="19" spans="2:11" ht="34.5" customHeight="1">
      <c r="B19" s="199"/>
      <c r="C19" s="200"/>
      <c r="D19" s="158" t="s">
        <v>768</v>
      </c>
      <c r="E19" s="158"/>
      <c r="F19" s="158"/>
      <c r="G19" s="159"/>
      <c r="H19" s="19" t="s">
        <v>4</v>
      </c>
      <c r="I19" s="20"/>
      <c r="J19" s="20" t="s">
        <v>5</v>
      </c>
      <c r="K19" s="87" t="str">
        <f>_xlfn.XLOOKUP(D19,'Catalog List Data'!A:A,'Catalog List Data'!Credits)</f>
        <v>Credits</v>
      </c>
    </row>
    <row r="20" spans="2:11" ht="34.5" customHeight="1">
      <c r="B20" s="199"/>
      <c r="C20" s="200"/>
      <c r="D20" s="158" t="s">
        <v>768</v>
      </c>
      <c r="E20" s="158"/>
      <c r="F20" s="158"/>
      <c r="G20" s="159"/>
      <c r="H20" s="19" t="s">
        <v>4</v>
      </c>
      <c r="I20" s="20"/>
      <c r="J20" s="20" t="s">
        <v>5</v>
      </c>
      <c r="K20" s="87" t="str">
        <f>_xlfn.XLOOKUP(D20,'Catalog List Data'!A:A,'Catalog List Data'!Credits)</f>
        <v>Credits</v>
      </c>
    </row>
    <row r="21" spans="2:11" ht="34.5" customHeight="1">
      <c r="B21" s="199"/>
      <c r="C21" s="200"/>
      <c r="D21" s="158" t="s">
        <v>768</v>
      </c>
      <c r="E21" s="158"/>
      <c r="F21" s="158"/>
      <c r="G21" s="159"/>
      <c r="H21" s="19" t="s">
        <v>4</v>
      </c>
      <c r="I21" s="20"/>
      <c r="J21" s="20" t="s">
        <v>5</v>
      </c>
      <c r="K21" s="87" t="str">
        <f>_xlfn.XLOOKUP(D21,'Catalog List Data'!A:A,'Catalog List Data'!Credits)</f>
        <v>Credits</v>
      </c>
    </row>
    <row r="22" spans="2:11" ht="34.5" customHeight="1">
      <c r="B22" s="201"/>
      <c r="C22" s="202"/>
      <c r="D22" s="158" t="s">
        <v>768</v>
      </c>
      <c r="E22" s="158"/>
      <c r="F22" s="158"/>
      <c r="G22" s="159"/>
      <c r="H22" s="19" t="s">
        <v>4</v>
      </c>
      <c r="I22" s="20"/>
      <c r="J22" s="20" t="s">
        <v>5</v>
      </c>
      <c r="K22" s="87" t="str">
        <f>_xlfn.XLOOKUP(D22,'Catalog List Data'!A:A,'Catalog List Data'!Credits)</f>
        <v>Credits</v>
      </c>
    </row>
    <row r="23" spans="2:11" ht="25.9" customHeight="1" thickBot="1">
      <c r="B23" s="297" t="s">
        <v>866</v>
      </c>
      <c r="C23" s="204"/>
      <c r="D23" s="203">
        <f>_xlfn.AGGREGATE(9,6,K16,K18:K22)</f>
        <v>0</v>
      </c>
      <c r="E23" s="205"/>
      <c r="F23" s="205"/>
      <c r="G23" s="205"/>
      <c r="H23" s="206"/>
      <c r="I23" s="206"/>
      <c r="J23" s="204"/>
      <c r="K23" s="4"/>
    </row>
    <row r="24" spans="2:11" ht="17.25" thickBot="1">
      <c r="B24" s="31"/>
      <c r="C24" s="32"/>
      <c r="D24" s="32"/>
      <c r="E24" s="32"/>
      <c r="F24" s="32"/>
      <c r="G24" s="32"/>
      <c r="H24" s="32"/>
      <c r="I24" s="32"/>
      <c r="J24" s="33"/>
      <c r="K24" s="4"/>
    </row>
    <row r="25" spans="2:11" ht="17.25" thickBot="1">
      <c r="B25" s="244" t="s">
        <v>867</v>
      </c>
      <c r="C25" s="244"/>
      <c r="D25" s="244"/>
      <c r="E25" s="244"/>
      <c r="F25" s="244"/>
      <c r="G25" s="244"/>
      <c r="H25" s="244"/>
      <c r="I25" s="244"/>
      <c r="J25" s="244"/>
      <c r="K25" s="4"/>
    </row>
    <row r="26" spans="2:11" ht="26.25" thickBot="1">
      <c r="B26" s="213" t="s">
        <v>868</v>
      </c>
      <c r="C26" s="214"/>
      <c r="D26" s="214"/>
      <c r="E26" s="215"/>
      <c r="F26" s="34" t="s">
        <v>802</v>
      </c>
      <c r="G26" s="216" t="s">
        <v>803</v>
      </c>
      <c r="H26" s="216"/>
      <c r="I26" s="216" t="s">
        <v>804</v>
      </c>
      <c r="J26" s="216"/>
      <c r="K26" s="4"/>
    </row>
    <row r="27" spans="2:11" ht="17.25" thickBot="1">
      <c r="B27" s="249" t="s">
        <v>842</v>
      </c>
      <c r="C27" s="249"/>
      <c r="D27" s="249"/>
      <c r="E27" s="249"/>
      <c r="F27" s="35">
        <v>18</v>
      </c>
      <c r="G27" s="218">
        <f>D23</f>
        <v>0</v>
      </c>
      <c r="H27" s="218"/>
      <c r="I27" s="219" t="str">
        <f>IF(G27&gt;=F27,"Yes","")</f>
        <v/>
      </c>
      <c r="J27" s="219"/>
      <c r="K27" s="4"/>
    </row>
    <row r="28" spans="2:11">
      <c r="B28" s="222" t="s">
        <v>843</v>
      </c>
      <c r="C28" s="222"/>
      <c r="D28" s="222"/>
      <c r="E28" s="222"/>
      <c r="F28" s="36">
        <v>18</v>
      </c>
      <c r="G28" s="222">
        <f>G27</f>
        <v>0</v>
      </c>
      <c r="H28" s="222"/>
      <c r="I28" s="223" t="str">
        <f>IF(G28&gt;=F28,"Yes","")</f>
        <v/>
      </c>
      <c r="J28" s="223"/>
      <c r="K28" s="4"/>
    </row>
    <row r="29" spans="2:11" ht="55.9" customHeight="1">
      <c r="B29" s="266" t="s">
        <v>844</v>
      </c>
      <c r="C29" s="232"/>
      <c r="D29" s="232"/>
      <c r="E29" s="232"/>
      <c r="F29" s="232"/>
      <c r="G29" s="232"/>
      <c r="H29" s="232"/>
      <c r="I29" s="232"/>
      <c r="J29" s="233"/>
      <c r="K29" s="4"/>
    </row>
    <row r="30" spans="2:11" ht="22.5" customHeight="1">
      <c r="B30" s="234" t="s">
        <v>810</v>
      </c>
      <c r="C30" s="235"/>
      <c r="D30" s="235"/>
      <c r="E30" s="235"/>
      <c r="F30" s="235"/>
      <c r="G30" s="235"/>
      <c r="H30" s="235"/>
      <c r="I30" s="235"/>
      <c r="J30" s="236"/>
      <c r="K30" s="4"/>
    </row>
    <row r="31" spans="2:11" ht="15.6" customHeight="1">
      <c r="B31" s="37" t="s">
        <v>811</v>
      </c>
      <c r="C31" s="38"/>
      <c r="D31" s="38"/>
      <c r="E31" s="38"/>
      <c r="F31" s="38"/>
      <c r="G31" s="38"/>
      <c r="H31" s="38"/>
      <c r="I31" s="38"/>
      <c r="J31" s="39"/>
      <c r="K31" s="4"/>
    </row>
    <row r="32" spans="2:11" ht="15.6" customHeight="1">
      <c r="B32" s="250" t="s">
        <v>869</v>
      </c>
      <c r="C32" s="251"/>
      <c r="D32" s="251"/>
      <c r="E32" s="251"/>
      <c r="F32" s="251"/>
      <c r="G32" s="251"/>
      <c r="H32" s="251"/>
      <c r="I32" s="251"/>
      <c r="J32" s="252"/>
      <c r="K32" s="4"/>
    </row>
    <row r="33" spans="2:11" ht="15.6" customHeight="1">
      <c r="B33" s="253"/>
      <c r="C33" s="251"/>
      <c r="D33" s="251"/>
      <c r="E33" s="251"/>
      <c r="F33" s="251"/>
      <c r="G33" s="251"/>
      <c r="H33" s="251"/>
      <c r="I33" s="251"/>
      <c r="J33" s="252"/>
      <c r="K33" s="4"/>
    </row>
    <row r="34" spans="2:11" ht="15.6" customHeight="1">
      <c r="B34" s="253"/>
      <c r="C34" s="251"/>
      <c r="D34" s="251"/>
      <c r="E34" s="251"/>
      <c r="F34" s="251"/>
      <c r="G34" s="251"/>
      <c r="H34" s="251"/>
      <c r="I34" s="251"/>
      <c r="J34" s="252"/>
      <c r="K34" s="4"/>
    </row>
    <row r="35" spans="2:11" ht="15.6" customHeight="1">
      <c r="B35" s="253"/>
      <c r="C35" s="251"/>
      <c r="D35" s="251"/>
      <c r="E35" s="251"/>
      <c r="F35" s="251"/>
      <c r="G35" s="251"/>
      <c r="H35" s="251"/>
      <c r="I35" s="251"/>
      <c r="J35" s="252"/>
      <c r="K35" s="4"/>
    </row>
    <row r="36" spans="2:11" ht="15.95" customHeight="1">
      <c r="B36" s="253"/>
      <c r="C36" s="251"/>
      <c r="D36" s="251"/>
      <c r="E36" s="251"/>
      <c r="F36" s="251"/>
      <c r="G36" s="251"/>
      <c r="H36" s="251"/>
      <c r="I36" s="251"/>
      <c r="J36" s="252"/>
      <c r="K36" s="4"/>
    </row>
    <row r="37" spans="2:11" ht="17.25" thickBot="1">
      <c r="B37" s="254"/>
      <c r="C37" s="255"/>
      <c r="D37" s="255"/>
      <c r="E37" s="255"/>
      <c r="F37" s="255"/>
      <c r="G37" s="255"/>
      <c r="H37" s="255"/>
      <c r="I37" s="255"/>
      <c r="J37" s="256"/>
      <c r="K37" s="4"/>
    </row>
    <row r="38" spans="2:11" ht="17.100000000000001" hidden="1" customHeight="1" outlineLevel="1">
      <c r="B38" s="257" t="s">
        <v>846</v>
      </c>
      <c r="C38" s="258"/>
      <c r="D38" s="258"/>
      <c r="E38" s="258"/>
      <c r="F38" s="258"/>
      <c r="G38" s="259"/>
      <c r="H38" s="263" t="s">
        <v>754</v>
      </c>
      <c r="I38" s="264"/>
      <c r="J38" s="265" t="s">
        <v>5</v>
      </c>
    </row>
    <row r="39" spans="2:11" ht="22.15" hidden="1" customHeight="1" outlineLevel="1">
      <c r="B39" s="260"/>
      <c r="C39" s="261"/>
      <c r="D39" s="261"/>
      <c r="E39" s="261"/>
      <c r="F39" s="261"/>
      <c r="G39" s="262"/>
      <c r="H39" s="48" t="s">
        <v>847</v>
      </c>
      <c r="I39" s="49" t="s">
        <v>756</v>
      </c>
      <c r="J39" s="262"/>
    </row>
    <row r="40" spans="2:11" ht="15.6" hidden="1" customHeight="1" outlineLevel="1">
      <c r="B40" s="245" t="s">
        <v>791</v>
      </c>
      <c r="C40" s="246"/>
      <c r="D40" s="247"/>
      <c r="E40" s="247"/>
      <c r="F40" s="247"/>
      <c r="G40" s="248"/>
      <c r="H40" s="50" t="s">
        <v>4</v>
      </c>
      <c r="I40" s="51"/>
      <c r="J40" s="51" t="s">
        <v>4</v>
      </c>
      <c r="K40" s="42" t="e">
        <v>#N/A</v>
      </c>
    </row>
    <row r="41" spans="2:11" ht="15.6" hidden="1" customHeight="1" outlineLevel="1">
      <c r="B41" s="245" t="s">
        <v>792</v>
      </c>
      <c r="C41" s="246"/>
      <c r="D41" s="267"/>
      <c r="E41" s="267"/>
      <c r="F41" s="267"/>
      <c r="G41" s="268"/>
      <c r="H41" s="50" t="s">
        <v>4</v>
      </c>
      <c r="I41" s="51"/>
      <c r="J41" s="51" t="s">
        <v>4</v>
      </c>
      <c r="K41" s="42" t="e">
        <v>#N/A</v>
      </c>
    </row>
    <row r="42" spans="2:11" ht="15.6" hidden="1" customHeight="1" outlineLevel="1">
      <c r="B42" s="269" t="s">
        <v>848</v>
      </c>
      <c r="C42" s="270"/>
      <c r="D42" s="267" t="s">
        <v>0</v>
      </c>
      <c r="E42" s="267"/>
      <c r="F42" s="267"/>
      <c r="G42" s="268"/>
      <c r="H42" s="50" t="s">
        <v>4</v>
      </c>
      <c r="I42" s="51"/>
      <c r="J42" s="51" t="s">
        <v>4</v>
      </c>
      <c r="K42" s="42">
        <v>0</v>
      </c>
    </row>
    <row r="43" spans="2:11" ht="15.6" hidden="1" customHeight="1" outlineLevel="1">
      <c r="B43" s="271"/>
      <c r="C43" s="272"/>
      <c r="D43" s="267" t="s">
        <v>0</v>
      </c>
      <c r="E43" s="267"/>
      <c r="F43" s="267"/>
      <c r="G43" s="268"/>
      <c r="H43" s="50" t="s">
        <v>4</v>
      </c>
      <c r="I43" s="51"/>
      <c r="J43" s="51" t="s">
        <v>4</v>
      </c>
      <c r="K43" s="42">
        <v>0</v>
      </c>
    </row>
    <row r="44" spans="2:11" ht="15.6" hidden="1" customHeight="1" outlineLevel="1">
      <c r="B44" s="271"/>
      <c r="C44" s="272"/>
      <c r="D44" s="267" t="s">
        <v>0</v>
      </c>
      <c r="E44" s="267"/>
      <c r="F44" s="267"/>
      <c r="G44" s="268"/>
      <c r="H44" s="50" t="s">
        <v>4</v>
      </c>
      <c r="I44" s="51"/>
      <c r="J44" s="51" t="s">
        <v>4</v>
      </c>
      <c r="K44" s="42">
        <v>0</v>
      </c>
    </row>
    <row r="45" spans="2:11" ht="15.6" hidden="1" customHeight="1" outlineLevel="1">
      <c r="B45" s="273"/>
      <c r="C45" s="274"/>
      <c r="D45" s="267" t="s">
        <v>0</v>
      </c>
      <c r="E45" s="267"/>
      <c r="F45" s="267"/>
      <c r="G45" s="268"/>
      <c r="H45" s="50" t="s">
        <v>4</v>
      </c>
      <c r="I45" s="51"/>
      <c r="J45" s="51" t="s">
        <v>4</v>
      </c>
      <c r="K45" s="42">
        <v>0</v>
      </c>
    </row>
    <row r="46" spans="2:11" ht="37.5" hidden="1" customHeight="1" outlineLevel="1">
      <c r="B46" s="276" t="s">
        <v>849</v>
      </c>
      <c r="C46" s="277"/>
      <c r="D46" s="276">
        <f>_xlfn.AGGREGATE(9,6,K40:K45)</f>
        <v>0</v>
      </c>
      <c r="E46" s="278"/>
      <c r="F46" s="278"/>
      <c r="G46" s="278"/>
      <c r="H46" s="278"/>
      <c r="I46" s="278"/>
      <c r="J46" s="277"/>
    </row>
    <row r="47" spans="2:11" hidden="1" outlineLevel="1">
      <c r="B47" s="52"/>
    </row>
    <row r="48" spans="2:11" ht="18.600000000000001" hidden="1" customHeight="1" outlineLevel="1">
      <c r="B48" s="279" t="s">
        <v>850</v>
      </c>
      <c r="C48" s="280"/>
      <c r="D48" s="280"/>
      <c r="E48" s="280"/>
      <c r="F48" s="280"/>
      <c r="G48" s="280"/>
      <c r="H48" s="280"/>
      <c r="I48" s="280"/>
      <c r="J48" s="281"/>
    </row>
    <row r="49" spans="2:12" ht="17.100000000000001" hidden="1" customHeight="1" outlineLevel="1">
      <c r="B49" s="257" t="s">
        <v>851</v>
      </c>
      <c r="C49" s="258"/>
      <c r="D49" s="258"/>
      <c r="E49" s="258"/>
      <c r="F49" s="258"/>
      <c r="G49" s="259"/>
      <c r="H49" s="263" t="s">
        <v>754</v>
      </c>
      <c r="I49" s="264"/>
      <c r="J49" s="265" t="s">
        <v>5</v>
      </c>
    </row>
    <row r="50" spans="2:12" ht="22.15" hidden="1" customHeight="1" outlineLevel="1">
      <c r="B50" s="260"/>
      <c r="C50" s="261"/>
      <c r="D50" s="261"/>
      <c r="E50" s="261"/>
      <c r="F50" s="261"/>
      <c r="G50" s="262"/>
      <c r="H50" s="48" t="s">
        <v>847</v>
      </c>
      <c r="I50" s="49" t="s">
        <v>756</v>
      </c>
      <c r="J50" s="262"/>
    </row>
    <row r="51" spans="2:12" ht="15.6" hidden="1" customHeight="1" outlineLevel="1">
      <c r="B51" s="282" t="s">
        <v>852</v>
      </c>
      <c r="C51" s="283"/>
      <c r="D51" s="267" t="s">
        <v>0</v>
      </c>
      <c r="E51" s="267"/>
      <c r="F51" s="267"/>
      <c r="G51" s="268"/>
      <c r="H51" s="50" t="s">
        <v>4</v>
      </c>
      <c r="I51" s="51"/>
      <c r="J51" s="51" t="s">
        <v>4</v>
      </c>
      <c r="K51" s="42">
        <v>0</v>
      </c>
    </row>
    <row r="52" spans="2:12" ht="15.6" hidden="1" customHeight="1" outlineLevel="1">
      <c r="B52" s="284"/>
      <c r="C52" s="285"/>
      <c r="D52" s="267" t="s">
        <v>0</v>
      </c>
      <c r="E52" s="267"/>
      <c r="F52" s="267"/>
      <c r="G52" s="268"/>
      <c r="H52" s="50" t="s">
        <v>4</v>
      </c>
      <c r="I52" s="51"/>
      <c r="J52" s="51" t="s">
        <v>4</v>
      </c>
      <c r="K52" s="42">
        <v>0</v>
      </c>
    </row>
    <row r="53" spans="2:12" ht="37.5" hidden="1" customHeight="1" outlineLevel="1">
      <c r="B53" s="276" t="s">
        <v>853</v>
      </c>
      <c r="C53" s="277"/>
      <c r="D53" s="276">
        <f>_xlfn.AGGREGATE(9,6,K51:K52)</f>
        <v>0</v>
      </c>
      <c r="E53" s="278"/>
      <c r="F53" s="278"/>
      <c r="G53" s="278"/>
      <c r="H53" s="278"/>
      <c r="I53" s="278"/>
      <c r="J53" s="277"/>
    </row>
    <row r="54" spans="2:12" hidden="1" outlineLevel="1">
      <c r="B54" s="52"/>
    </row>
    <row r="55" spans="2:12" ht="18.600000000000001" hidden="1" customHeight="1" outlineLevel="1">
      <c r="B55" s="275" t="s">
        <v>854</v>
      </c>
      <c r="C55" s="275"/>
      <c r="D55" s="275"/>
      <c r="E55" s="275"/>
      <c r="F55" s="275"/>
      <c r="G55" s="275"/>
      <c r="H55" s="275"/>
      <c r="I55" s="275"/>
      <c r="J55" s="275"/>
    </row>
    <row r="56" spans="2:12" ht="30.75" hidden="1" outlineLevel="1" thickBot="1">
      <c r="B56" s="276" t="s">
        <v>855</v>
      </c>
      <c r="C56" s="278"/>
      <c r="D56" s="278"/>
      <c r="E56" s="277"/>
      <c r="F56" s="53" t="s">
        <v>856</v>
      </c>
      <c r="G56" s="286" t="s">
        <v>803</v>
      </c>
      <c r="H56" s="286"/>
      <c r="I56" s="286" t="s">
        <v>804</v>
      </c>
      <c r="J56" s="286"/>
    </row>
    <row r="57" spans="2:12" ht="17.45" hidden="1" customHeight="1" outlineLevel="1">
      <c r="B57" s="287" t="s">
        <v>857</v>
      </c>
      <c r="C57" s="287"/>
      <c r="D57" s="287"/>
      <c r="E57" s="287"/>
      <c r="F57" s="54">
        <v>36</v>
      </c>
      <c r="G57" s="287">
        <f>E26</f>
        <v>0</v>
      </c>
      <c r="H57" s="287"/>
      <c r="I57" s="288" t="str">
        <f>IF(G57&gt;=F57,"Yes","")</f>
        <v/>
      </c>
      <c r="J57" s="288"/>
    </row>
    <row r="58" spans="2:12" ht="17.45" hidden="1" customHeight="1" outlineLevel="1">
      <c r="B58" s="287" t="s">
        <v>858</v>
      </c>
      <c r="C58" s="287"/>
      <c r="D58" s="287"/>
      <c r="E58" s="287"/>
      <c r="F58" s="54">
        <v>18</v>
      </c>
      <c r="G58" s="296">
        <f>SUM(IF(D35&gt;0,D35,D46))</f>
        <v>0</v>
      </c>
      <c r="H58" s="287"/>
      <c r="I58" s="288" t="str">
        <f>IF(G58&gt;=F58,"Yes","")</f>
        <v/>
      </c>
      <c r="J58" s="288"/>
    </row>
    <row r="59" spans="2:12" s="42" customFormat="1" ht="17.45" hidden="1" customHeight="1" outlineLevel="1">
      <c r="B59" s="287" t="s">
        <v>859</v>
      </c>
      <c r="C59" s="287"/>
      <c r="D59" s="287"/>
      <c r="E59" s="287"/>
      <c r="F59" s="54">
        <v>6</v>
      </c>
      <c r="G59" s="296">
        <f>D53</f>
        <v>0</v>
      </c>
      <c r="H59" s="287"/>
      <c r="I59" s="288" t="str">
        <f>IF(G59&gt;=F59,"Yes","")</f>
        <v/>
      </c>
      <c r="J59" s="288"/>
      <c r="L59" s="4"/>
    </row>
    <row r="60" spans="2:12" s="42" customFormat="1" ht="45" hidden="1" customHeight="1" outlineLevel="1">
      <c r="B60" s="275" t="s">
        <v>860</v>
      </c>
      <c r="C60" s="275"/>
      <c r="D60" s="275"/>
      <c r="E60" s="275"/>
      <c r="F60" s="55">
        <v>60</v>
      </c>
      <c r="G60" s="289">
        <f>SUM(G57:H59)</f>
        <v>0</v>
      </c>
      <c r="H60" s="289"/>
      <c r="I60" s="288" t="str">
        <f>IF(G60&gt;=F60,"Yes","")</f>
        <v/>
      </c>
      <c r="J60" s="288"/>
      <c r="L60" s="4"/>
    </row>
    <row r="61" spans="2:12" s="42" customFormat="1" hidden="1" outlineLevel="1">
      <c r="B61" s="56" t="s">
        <v>811</v>
      </c>
      <c r="C61" s="57"/>
      <c r="D61" s="57"/>
      <c r="E61" s="57"/>
      <c r="F61" s="57"/>
      <c r="G61" s="57"/>
      <c r="H61" s="57"/>
      <c r="I61" s="57"/>
      <c r="J61" s="58"/>
      <c r="L61" s="4"/>
    </row>
    <row r="62" spans="2:12" s="42" customFormat="1" ht="15.6" hidden="1" customHeight="1" outlineLevel="1">
      <c r="B62" s="290"/>
      <c r="C62" s="291"/>
      <c r="D62" s="291"/>
      <c r="E62" s="291"/>
      <c r="F62" s="291"/>
      <c r="G62" s="291"/>
      <c r="H62" s="291"/>
      <c r="I62" s="291"/>
      <c r="J62" s="292"/>
      <c r="L62" s="4"/>
    </row>
    <row r="63" spans="2:12" s="42" customFormat="1" ht="15.6" hidden="1" customHeight="1" outlineLevel="1">
      <c r="B63" s="290"/>
      <c r="C63" s="291"/>
      <c r="D63" s="291"/>
      <c r="E63" s="291"/>
      <c r="F63" s="291"/>
      <c r="G63" s="291"/>
      <c r="H63" s="291"/>
      <c r="I63" s="291"/>
      <c r="J63" s="292"/>
      <c r="L63" s="4"/>
    </row>
    <row r="64" spans="2:12" s="42" customFormat="1" ht="15.6" hidden="1" customHeight="1" outlineLevel="1">
      <c r="B64" s="290"/>
      <c r="C64" s="291"/>
      <c r="D64" s="291"/>
      <c r="E64" s="291"/>
      <c r="F64" s="291"/>
      <c r="G64" s="291"/>
      <c r="H64" s="291"/>
      <c r="I64" s="291"/>
      <c r="J64" s="292"/>
      <c r="L64" s="4"/>
    </row>
    <row r="65" spans="2:12" s="42" customFormat="1" ht="15.6" hidden="1" customHeight="1" outlineLevel="1">
      <c r="B65" s="290"/>
      <c r="C65" s="291"/>
      <c r="D65" s="291"/>
      <c r="E65" s="291"/>
      <c r="F65" s="291"/>
      <c r="G65" s="291"/>
      <c r="H65" s="291"/>
      <c r="I65" s="291"/>
      <c r="J65" s="292"/>
      <c r="L65" s="4"/>
    </row>
    <row r="66" spans="2:12" s="42" customFormat="1" ht="15.6" hidden="1" customHeight="1" outlineLevel="1">
      <c r="B66" s="290"/>
      <c r="C66" s="291"/>
      <c r="D66" s="291"/>
      <c r="E66" s="291"/>
      <c r="F66" s="291"/>
      <c r="G66" s="291"/>
      <c r="H66" s="291"/>
      <c r="I66" s="291"/>
      <c r="J66" s="292"/>
      <c r="L66" s="4"/>
    </row>
    <row r="67" spans="2:12" s="42" customFormat="1" ht="15.95" hidden="1" customHeight="1" outlineLevel="1">
      <c r="B67" s="293"/>
      <c r="C67" s="294"/>
      <c r="D67" s="294"/>
      <c r="E67" s="294"/>
      <c r="F67" s="294"/>
      <c r="G67" s="294"/>
      <c r="H67" s="294"/>
      <c r="I67" s="294"/>
      <c r="J67" s="295"/>
      <c r="L67" s="4"/>
    </row>
    <row r="68" spans="2:12" hidden="1" outlineLevel="1"/>
    <row r="69" spans="2:12" collapsed="1"/>
  </sheetData>
  <mergeCells count="78">
    <mergeCell ref="B60:E60"/>
    <mergeCell ref="G60:H60"/>
    <mergeCell ref="I60:J60"/>
    <mergeCell ref="B62:J67"/>
    <mergeCell ref="B58:E58"/>
    <mergeCell ref="G58:H58"/>
    <mergeCell ref="I58:J58"/>
    <mergeCell ref="B59:E59"/>
    <mergeCell ref="G59:H59"/>
    <mergeCell ref="I59:J59"/>
    <mergeCell ref="B56:E56"/>
    <mergeCell ref="G56:H56"/>
    <mergeCell ref="I56:J56"/>
    <mergeCell ref="B57:E57"/>
    <mergeCell ref="G57:H57"/>
    <mergeCell ref="I57:J57"/>
    <mergeCell ref="B55:J55"/>
    <mergeCell ref="B46:C46"/>
    <mergeCell ref="D46:J46"/>
    <mergeCell ref="B48:J48"/>
    <mergeCell ref="B49:G50"/>
    <mergeCell ref="H49:I49"/>
    <mergeCell ref="J49:J50"/>
    <mergeCell ref="B51:C52"/>
    <mergeCell ref="D51:G51"/>
    <mergeCell ref="D52:G52"/>
    <mergeCell ref="B53:C53"/>
    <mergeCell ref="D53:J53"/>
    <mergeCell ref="B41:C41"/>
    <mergeCell ref="D41:G41"/>
    <mergeCell ref="B42:C45"/>
    <mergeCell ref="D42:G42"/>
    <mergeCell ref="D43:G43"/>
    <mergeCell ref="D44:G44"/>
    <mergeCell ref="D45:G45"/>
    <mergeCell ref="B40:C40"/>
    <mergeCell ref="D40:G40"/>
    <mergeCell ref="B27:E27"/>
    <mergeCell ref="G27:H27"/>
    <mergeCell ref="I27:J27"/>
    <mergeCell ref="B28:E28"/>
    <mergeCell ref="G28:H28"/>
    <mergeCell ref="I28:J28"/>
    <mergeCell ref="B32:J37"/>
    <mergeCell ref="B38:G39"/>
    <mergeCell ref="H38:I38"/>
    <mergeCell ref="J38:J39"/>
    <mergeCell ref="B29:J29"/>
    <mergeCell ref="B30:J30"/>
    <mergeCell ref="B23:C23"/>
    <mergeCell ref="D23:J23"/>
    <mergeCell ref="B25:J25"/>
    <mergeCell ref="B26:E26"/>
    <mergeCell ref="G26:H26"/>
    <mergeCell ref="I26:J26"/>
    <mergeCell ref="B15:J15"/>
    <mergeCell ref="B16:C16"/>
    <mergeCell ref="D16:G16"/>
    <mergeCell ref="B17:J17"/>
    <mergeCell ref="B18:C22"/>
    <mergeCell ref="D18:G18"/>
    <mergeCell ref="D19:G19"/>
    <mergeCell ref="D20:G20"/>
    <mergeCell ref="D21:G21"/>
    <mergeCell ref="D22:G22"/>
    <mergeCell ref="C9:E9"/>
    <mergeCell ref="H9:J9"/>
    <mergeCell ref="B11:J11"/>
    <mergeCell ref="B12:J12"/>
    <mergeCell ref="B13:G14"/>
    <mergeCell ref="H13:I13"/>
    <mergeCell ref="J13:J14"/>
    <mergeCell ref="B4:J4"/>
    <mergeCell ref="B5:J5"/>
    <mergeCell ref="C7:E7"/>
    <mergeCell ref="H7:J7"/>
    <mergeCell ref="C8:E8"/>
    <mergeCell ref="H8:J8"/>
  </mergeCells>
  <conditionalFormatting sqref="I27:J28">
    <cfRule type="containsText" dxfId="15" priority="21" operator="containsText" text="Yes">
      <formula>NOT(ISERROR(SEARCH("Yes",I27)))</formula>
    </cfRule>
  </conditionalFormatting>
  <conditionalFormatting sqref="I57:J60">
    <cfRule type="containsText" dxfId="14" priority="24" operator="containsText" text="Yes">
      <formula>NOT(ISERROR(SEARCH("Yes",I57)))</formula>
    </cfRule>
  </conditionalFormatting>
  <conditionalFormatting sqref="J40:J45">
    <cfRule type="cellIs" dxfId="13" priority="25" operator="equal">
      <formula>"In Progress"</formula>
    </cfRule>
    <cfRule type="cellIs" dxfId="12" priority="26" operator="equal">
      <formula>"Future"</formula>
    </cfRule>
  </conditionalFormatting>
  <conditionalFormatting sqref="J51:J52">
    <cfRule type="cellIs" dxfId="11" priority="22" operator="equal">
      <formula>"In Progress"</formula>
    </cfRule>
    <cfRule type="cellIs" dxfId="10" priority="23" operator="equal">
      <formula>"Future"</formula>
    </cfRule>
  </conditionalFormatting>
  <dataValidations count="2">
    <dataValidation type="list" allowBlank="1" showInputMessage="1" showErrorMessage="1" sqref="H16 H18:H22" xr:uid="{F99543E1-5265-4DCD-A887-031E2D4764FD}">
      <formula1>Term</formula1>
    </dataValidation>
    <dataValidation type="list" allowBlank="1" showInputMessage="1" showErrorMessage="1" sqref="J16 J18:J22" xr:uid="{53E2E726-55E6-49F4-97A7-680320F30719}">
      <formula1>Grade</formula1>
    </dataValidation>
  </dataValidations>
  <hyperlinks>
    <hyperlink ref="B30:J30" r:id="rId1" display="The most updated degree information can be found via. NICC's most recent College Catalog. Linked here. " xr:uid="{4BC59033-9A61-44C9-B8B3-D6B9BE810D2B}"/>
  </hyperlinks>
  <pageMargins left="0.7" right="0.7" top="0.75" bottom="0.75" header="0.3" footer="0.3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6" operator="equal" id="{A9C72420-FE42-4DB0-991A-97BFCF135CE3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7" operator="equal" id="{C7428BC1-E303-4411-8CAF-429DF5CFB0AF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8" operator="equal" id="{A34A8F50-97CA-436B-91A7-8304EF7769E6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9" operator="equal" id="{142478B1-7696-40EA-9F77-29AFB3FCEA37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10" operator="equal" id="{5F292970-DC27-448C-9A27-A3D7BEE73BB1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J16</xm:sqref>
        </x14:conditionalFormatting>
        <x14:conditionalFormatting xmlns:xm="http://schemas.microsoft.com/office/excel/2006/main">
          <x14:cfRule type="cellIs" priority="1" operator="equal" id="{5A52379B-04C8-4AE3-B81E-DB5B3AD85CE0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2" operator="equal" id="{35EB300E-6321-4523-9A7F-1DFB54CC2743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3" operator="equal" id="{02E580A3-E949-490F-B153-8D5FB1D47674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4" operator="equal" id="{F4A6E96D-61AC-4667-8FB5-92CC2B41CD84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5" operator="equal" id="{720302C5-3509-45AB-BB0F-C633AFAFEA6C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J18:J22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BA33EF6-D44D-4100-8BB4-D29690A6DA0D}">
          <x14:formula1>
            <xm:f>'HTC-C ListData'!$A:$A</xm:f>
          </x14:formula1>
          <xm:sqref>D16:G16</xm:sqref>
        </x14:dataValidation>
        <x14:dataValidation type="list" allowBlank="1" showInputMessage="1" showErrorMessage="1" xr:uid="{C8280E44-4A5B-45FD-955D-616FC23826AA}">
          <x14:formula1>
            <xm:f>'HTC-C ListData'!$B:$B</xm:f>
          </x14:formula1>
          <xm:sqref>D18:G22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otes xmlns="76693c2e-948d-44e3-a4fc-0f297d47beba" xsi:nil="true"/>
    <CatalogYear xmlns="76693c2e-948d-44e3-a4fc-0f297d47beba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D1B3E16C60BD4478D25FA45B4054FF7" ma:contentTypeVersion="8" ma:contentTypeDescription="Create a new document." ma:contentTypeScope="" ma:versionID="3ea6fb78dbaf3e2227a8a9976adb515d">
  <xsd:schema xmlns:xsd="http://www.w3.org/2001/XMLSchema" xmlns:xs="http://www.w3.org/2001/XMLSchema" xmlns:p="http://schemas.microsoft.com/office/2006/metadata/properties" xmlns:ns2="76693c2e-948d-44e3-a4fc-0f297d47beba" xmlns:ns3="7ccca5d7-fc77-47c8-9d42-8113ee3c8f2f" targetNamespace="http://schemas.microsoft.com/office/2006/metadata/properties" ma:root="true" ma:fieldsID="4a6d699079d01c61b2585e0d331c6d10" ns2:_="" ns3:_="">
    <xsd:import namespace="76693c2e-948d-44e3-a4fc-0f297d47beba"/>
    <xsd:import namespace="7ccca5d7-fc77-47c8-9d42-8113ee3c8f2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Note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CatalogYea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693c2e-948d-44e3-a4fc-0f297d47be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Notes" ma:index="11" nillable="true" ma:displayName="Notes" ma:format="Dropdown" ma:internalName="Notes">
      <xsd:simpleType>
        <xsd:restriction base="dms:Note">
          <xsd:maxLength value="255"/>
        </xsd:restriction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CatalogYear" ma:index="15" nillable="true" ma:displayName="Catalog Year" ma:format="Dropdown" ma:internalName="CatalogYear">
      <xsd:simpleType>
        <xsd:restriction base="dms:Choice">
          <xsd:enumeration value="2023-24"/>
          <xsd:enumeration value="2024-25"/>
          <xsd:enumeration value="2025-26"/>
          <xsd:enumeration value="Reference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cca5d7-fc77-47c8-9d42-8113ee3c8f2f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76FAA5C-38BF-428F-9B5A-EA0B8FD18586}"/>
</file>

<file path=customXml/itemProps2.xml><?xml version="1.0" encoding="utf-8"?>
<ds:datastoreItem xmlns:ds="http://schemas.openxmlformats.org/officeDocument/2006/customXml" ds:itemID="{4FE86E65-CC8A-4EAC-A71D-5DC8DA3B67E3}"/>
</file>

<file path=customXml/itemProps3.xml><?xml version="1.0" encoding="utf-8"?>
<ds:datastoreItem xmlns:ds="http://schemas.openxmlformats.org/officeDocument/2006/customXml" ds:itemID="{A2CAD324-2337-4681-93B8-988EB063971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Viji Rajasekar</dc:creator>
  <cp:keywords/>
  <dc:description/>
  <cp:lastModifiedBy>Viji Rajasekar</cp:lastModifiedBy>
  <cp:revision/>
  <dcterms:created xsi:type="dcterms:W3CDTF">2025-05-13T21:49:47Z</dcterms:created>
  <dcterms:modified xsi:type="dcterms:W3CDTF">2025-10-03T09:34:26Z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0x010100AD1B3E16C60BD4478D25FA45B4054FF7</vt:lpwstr>
  </property>
</Properties>
</file>