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03"/>
  <workbookPr/>
  <mc:AlternateContent xmlns:mc="http://schemas.openxmlformats.org/markup-compatibility/2006">
    <mc:Choice Requires="x15">
      <x15ac:absPath xmlns:x15ac="http://schemas.microsoft.com/office/spreadsheetml/2010/11/ac" url="https://thenicc-my.sharepoint.com/personal/vrajasekar_thenicc_edu/Documents/!Degree Planning Forms/Degree Planning Form July 25/"/>
    </mc:Choice>
  </mc:AlternateContent>
  <xr:revisionPtr revIDLastSave="1045" documentId="8_{45DC9DA4-09AC-427F-A554-21DB37282FB7}" xr6:coauthVersionLast="47" xr6:coauthVersionMax="47" xr10:uidLastSave="{CB3DFD84-FD5A-4ED1-8AE5-ACE3DDD390AF}"/>
  <bookViews>
    <workbookView xWindow="-120" yWindow="-120" windowWidth="20730" windowHeight="11040" firstSheet="2" activeTab="2" xr2:uid="{17702F04-AB71-4502-82E2-EA9376288E33}"/>
  </bookViews>
  <sheets>
    <sheet name="Catalog List Data" sheetId="8" state="hidden" r:id="rId1"/>
    <sheet name="AbbreviationList" sheetId="9" state="hidden" r:id="rId2"/>
    <sheet name="ECED" sheetId="1" r:id="rId3"/>
    <sheet name="ECED ListData" sheetId="13" state="hidden" r:id="rId4"/>
    <sheet name="PARA" sheetId="2" r:id="rId5"/>
    <sheet name="PARA ListData" sheetId="14" state="hidden" r:id="rId6"/>
    <sheet name="CDAIT-C" sheetId="3" r:id="rId7"/>
    <sheet name="CDAIT-C ListData" sheetId="15" state="hidden" r:id="rId8"/>
    <sheet name="CDAP-C" sheetId="4" r:id="rId9"/>
    <sheet name="CDAP-C ListData" sheetId="16" state="hidden" r:id="rId10"/>
    <sheet name="TIL-C" sheetId="5" r:id="rId11"/>
    <sheet name="TIL-C ListData" sheetId="17" state="hidden" r:id="rId12"/>
  </sheets>
  <definedNames>
    <definedName name="Course_Name" localSheetId="1">#REF!</definedName>
    <definedName name="Course_Name">'Catalog List Data'!$A$2:$A$1036</definedName>
    <definedName name="Credits" localSheetId="1">#REF!</definedName>
    <definedName name="Credits">'Catalog List Data'!$B:$B</definedName>
    <definedName name="Grade" localSheetId="1">#REF!</definedName>
    <definedName name="Grade">'Catalog List Data'!$F:$F</definedName>
    <definedName name="List_Data" localSheetId="1">#REF!</definedName>
    <definedName name="List_Data">'Catalog List Data'!$A:$F</definedName>
    <definedName name="Program" localSheetId="1">#REF!</definedName>
    <definedName name="Program">'Catalog List Data'!$D:$D</definedName>
    <definedName name="Req_Area" localSheetId="1">#REF!</definedName>
    <definedName name="Req_Area">'Catalog List Data'!$C:$C</definedName>
    <definedName name="Term" localSheetId="1">#REF!</definedName>
    <definedName name="Term">'Catalog List Data'!$E:$E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7" i="2" l="1"/>
  <c r="J28" i="2"/>
  <c r="J29" i="2"/>
  <c r="J30" i="2"/>
  <c r="J28" i="1"/>
  <c r="J29" i="1"/>
  <c r="J30" i="1"/>
  <c r="M2" i="14" a="1"/>
  <c r="M2" i="14" s="1"/>
  <c r="M2" i="13" a="1"/>
  <c r="M2" i="13" s="1"/>
  <c r="J39" i="1" l="1"/>
  <c r="J40" i="1"/>
  <c r="J41" i="1"/>
  <c r="J42" i="1"/>
  <c r="J43" i="1"/>
  <c r="J44" i="1"/>
  <c r="J45" i="1"/>
  <c r="J46" i="1"/>
  <c r="J47" i="1"/>
  <c r="J48" i="1"/>
  <c r="J50" i="1"/>
  <c r="J16" i="1"/>
  <c r="J17" i="1"/>
  <c r="J18" i="1"/>
  <c r="J19" i="1"/>
  <c r="J20" i="1"/>
  <c r="J21" i="1"/>
  <c r="J22" i="1"/>
  <c r="J23" i="1"/>
  <c r="J24" i="1"/>
  <c r="J25" i="1"/>
  <c r="J26" i="1"/>
  <c r="J27" i="1"/>
  <c r="A2" i="13" a="1"/>
  <c r="A2" i="13" s="1"/>
  <c r="J21" i="5" l="1"/>
  <c r="J22" i="5"/>
  <c r="J15" i="5"/>
  <c r="J16" i="5"/>
  <c r="J17" i="5"/>
  <c r="J18" i="5"/>
  <c r="J20" i="5"/>
  <c r="J14" i="5"/>
  <c r="J15" i="4"/>
  <c r="J16" i="4"/>
  <c r="J17" i="4"/>
  <c r="J14" i="4"/>
  <c r="B2" i="17" a="1"/>
  <c r="B2" i="17" s="1"/>
  <c r="A2" i="17" a="1"/>
  <c r="A2" i="17" s="1"/>
  <c r="A2" i="16" a="1"/>
  <c r="A2" i="16" s="1"/>
  <c r="J16" i="3"/>
  <c r="J17" i="3"/>
  <c r="J14" i="3"/>
  <c r="A2" i="15" a="1"/>
  <c r="A2" i="15" s="1"/>
  <c r="N2" i="14" a="1"/>
  <c r="N2" i="14" s="1"/>
  <c r="J53" i="2"/>
  <c r="J54" i="2"/>
  <c r="J45" i="2"/>
  <c r="J38" i="2"/>
  <c r="J40" i="2"/>
  <c r="J41" i="2"/>
  <c r="J42" i="2"/>
  <c r="J43" i="2"/>
  <c r="J44" i="2"/>
  <c r="J16" i="2"/>
  <c r="J17" i="2"/>
  <c r="J18" i="2"/>
  <c r="J19" i="2"/>
  <c r="J20" i="2"/>
  <c r="J21" i="2"/>
  <c r="J22" i="2"/>
  <c r="J23" i="2"/>
  <c r="J24" i="2"/>
  <c r="J25" i="2"/>
  <c r="J26" i="2"/>
  <c r="J52" i="2"/>
  <c r="J37" i="2"/>
  <c r="J15" i="2"/>
  <c r="O2" i="14" a="1"/>
  <c r="O2" i="14" s="1"/>
  <c r="L2" i="14" a="1"/>
  <c r="L2" i="14" s="1"/>
  <c r="K2" i="14" a="1"/>
  <c r="K2" i="14" s="1"/>
  <c r="J2" i="14" a="1"/>
  <c r="J2" i="14" s="1"/>
  <c r="I2" i="14" a="1"/>
  <c r="I2" i="14" s="1"/>
  <c r="H2" i="14" a="1"/>
  <c r="H2" i="14" s="1"/>
  <c r="G2" i="14" a="1"/>
  <c r="G2" i="14" s="1"/>
  <c r="F2" i="14" a="1"/>
  <c r="F2" i="14" s="1"/>
  <c r="E2" i="14" a="1"/>
  <c r="E2" i="14" s="1"/>
  <c r="D2" i="14" a="1"/>
  <c r="D2" i="14" s="1"/>
  <c r="C2" i="14" a="1"/>
  <c r="C2" i="14" s="1"/>
  <c r="B2" i="14" a="1"/>
  <c r="B2" i="14" s="1"/>
  <c r="A2" i="14" a="1"/>
  <c r="A2" i="14" s="1"/>
  <c r="J38" i="1"/>
  <c r="J15" i="1"/>
  <c r="O2" i="13" a="1"/>
  <c r="O2" i="13" s="1"/>
  <c r="N2" i="13" a="1"/>
  <c r="N2" i="13" s="1"/>
  <c r="L2" i="13" a="1"/>
  <c r="L2" i="13" s="1"/>
  <c r="K2" i="13" a="1"/>
  <c r="K2" i="13" s="1"/>
  <c r="J2" i="13" a="1"/>
  <c r="J2" i="13" s="1"/>
  <c r="I2" i="13" a="1"/>
  <c r="I2" i="13" s="1"/>
  <c r="H2" i="13" a="1"/>
  <c r="H2" i="13" s="1"/>
  <c r="G2" i="13" a="1"/>
  <c r="G2" i="13" s="1"/>
  <c r="F2" i="13" a="1"/>
  <c r="F2" i="13" s="1"/>
  <c r="E2" i="13" a="1"/>
  <c r="E2" i="13" s="1"/>
  <c r="D2" i="13" a="1"/>
  <c r="D2" i="13" s="1"/>
  <c r="C2" i="13" a="1"/>
  <c r="C2" i="13" s="1"/>
  <c r="B2" i="13" a="1"/>
  <c r="B2" i="13" s="1"/>
  <c r="C18" i="4" l="1"/>
  <c r="F22" i="4" s="1"/>
  <c r="F23" i="4" s="1"/>
  <c r="H23" i="4" s="1"/>
  <c r="C23" i="5"/>
  <c r="F27" i="5" s="1"/>
  <c r="F28" i="5" s="1"/>
  <c r="H28" i="5" s="1"/>
  <c r="C18" i="3"/>
  <c r="F22" i="3" s="1"/>
  <c r="F23" i="3" s="1"/>
  <c r="H23" i="3" s="1"/>
  <c r="D31" i="1"/>
  <c r="F62" i="1" s="1"/>
  <c r="D31" i="2"/>
  <c r="F59" i="2" s="1"/>
  <c r="C51" i="1"/>
  <c r="F63" i="1" s="1"/>
  <c r="H63" i="1" s="1"/>
  <c r="C46" i="2"/>
  <c r="C55" i="2"/>
  <c r="F61" i="2" s="1"/>
  <c r="H61" i="2" s="1"/>
  <c r="F64" i="1"/>
  <c r="H22" i="3" l="1"/>
  <c r="H22" i="4"/>
  <c r="H27" i="5"/>
  <c r="F65" i="1"/>
  <c r="H65" i="1" s="1"/>
  <c r="F62" i="2"/>
  <c r="H62" i="2" s="1"/>
  <c r="H59" i="2"/>
  <c r="H6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<sst xmlns="http://schemas.openxmlformats.org/spreadsheetml/2006/main" count="3864" uniqueCount="920">
  <si>
    <t>Choose a Course</t>
  </si>
  <si>
    <t>Credits</t>
  </si>
  <si>
    <t>Requirement Area</t>
  </si>
  <si>
    <t>Degree/ Certificate Program Reference</t>
  </si>
  <si>
    <t>Choose</t>
  </si>
  <si>
    <t>Grade</t>
  </si>
  <si>
    <t>ACCT 1200 PRINCIPLES OF ACCOUNTING I (3)</t>
  </si>
  <si>
    <t>EL</t>
  </si>
  <si>
    <t>BSAD-E, GLA, HMSV-CC, HMSV-ADC, NASP-CTL, NASP-HTC, PARA, INDT</t>
  </si>
  <si>
    <t>Fall</t>
  </si>
  <si>
    <t>A</t>
  </si>
  <si>
    <t>3Q</t>
  </si>
  <si>
    <t>BSAD-E, GLA, HMSV-CC, HMSV-ADC, NASP-CTL, NASP-HTC</t>
  </si>
  <si>
    <t>Spring</t>
  </si>
  <si>
    <t>A-</t>
  </si>
  <si>
    <t>FC</t>
  </si>
  <si>
    <t xml:space="preserve">BTNB, </t>
  </si>
  <si>
    <t>Summer</t>
  </si>
  <si>
    <t>B+</t>
  </si>
  <si>
    <t>CO</t>
  </si>
  <si>
    <t>BSAD-BA, BSAD-E</t>
  </si>
  <si>
    <t>B</t>
  </si>
  <si>
    <t>CH1</t>
  </si>
  <si>
    <t>NASP-CTL, CTL-C, BA-C, E-C</t>
  </si>
  <si>
    <t>B-</t>
  </si>
  <si>
    <t>ACCT 1210 PRINCIPLES OF ACCOUNTING II (3)</t>
  </si>
  <si>
    <t>BSAD-BA, BSAD-E, CNST, ECED, GLA, HMSV-CC, HMSV-ADC, NASP-CTL, NASP-HTC, PARA, INDT</t>
  </si>
  <si>
    <t>C+</t>
  </si>
  <si>
    <t>BSAD-BA, BSAD-E, GLA, HMSV-CC, HMSV-ADC, NASP-CTL, NASP-HTC</t>
  </si>
  <si>
    <t>C</t>
  </si>
  <si>
    <t>C-</t>
  </si>
  <si>
    <t>ACCT 2900 SPECIAL TOPICS (1)</t>
  </si>
  <si>
    <t>BSAD-BA, BSAD-E, GLA, HMSV-CC, HMSV-ADC, NASP-CTL, NASP-HTC, PARA</t>
  </si>
  <si>
    <t>D</t>
  </si>
  <si>
    <t>ACCT 2900 SPECIAL TOPICS (2)</t>
  </si>
  <si>
    <t>BSAD-BA, BSAD-E, GLA,  HMSV-CC, HMSV-ADC, NASP-CTL, NASP-HTC, PARA</t>
  </si>
  <si>
    <t>F</t>
  </si>
  <si>
    <t>ACCT 2900 SPECIAL TOPICS (3)</t>
  </si>
  <si>
    <t>Current</t>
  </si>
  <si>
    <t>ACCT 2990 INTERNSHIP (1)</t>
  </si>
  <si>
    <t>Future</t>
  </si>
  <si>
    <t>ACCT 2990 INTERNSHIP (2)</t>
  </si>
  <si>
    <t>Confirmed Transfer</t>
  </si>
  <si>
    <t>ACCT 2990 INTERNSHIP (3)</t>
  </si>
  <si>
    <t>Pending Transfer</t>
  </si>
  <si>
    <t>ACCT 2990 INTERNSHIP (4)</t>
  </si>
  <si>
    <t>Credit for Prior Learning (PL)</t>
  </si>
  <si>
    <t>AGRI 1048 GARDENING (1)</t>
  </si>
  <si>
    <t>BSAD-E, GLA, GSS, HMSV-CC, HMSV-ADC, NASP-CTL, NASP-HTC, PARA, INDT</t>
  </si>
  <si>
    <t>Pass (P)</t>
  </si>
  <si>
    <t>CH4</t>
  </si>
  <si>
    <t>INDT</t>
  </si>
  <si>
    <t>Incomplete (I)</t>
  </si>
  <si>
    <t>CH2</t>
  </si>
  <si>
    <t>5H</t>
  </si>
  <si>
    <t>BTNB, BSAD-BA, BSAD-E, CNST, ECED, GLA, GSS, HMSV-CC, HMSV-ADC, NASP-CTL, NASP-HTC, PARA</t>
  </si>
  <si>
    <t>AGRI 1150/1154 AQUACULTURE SCIENCE/AQUACULTURE SCIENCE LAB (4)</t>
  </si>
  <si>
    <t>3L</t>
  </si>
  <si>
    <t>ECED, PARA, BTNB, BSAD-BA, BSAD-E, HMSV-ADC, HMSV-CC, GLA, GSS, NASP-CTL, NASP-HTC</t>
  </si>
  <si>
    <t>AGRI 1150/1154 AQUACULTURE SCIENCE/ AQUACULTURE SCIENCE LAB (4)</t>
  </si>
  <si>
    <t>PARA, BSAD-E, HMSV-ADC, HMSV-CC, GLA, GSS, NASP-CTL, NASP-HTC, INDT</t>
  </si>
  <si>
    <t>AGRI 1010/1014 DIVERSITY OF FOOD PRODUCTION SYSTEMS/DIVERSITY OF FOOD SYSTEMS LAB (4)</t>
  </si>
  <si>
    <t>AGRI 1050 FOOD PERSERVATION (1)</t>
  </si>
  <si>
    <t>AGRI 2340 NATIVE AMERICAN TRADITIONAL FOODS (3)</t>
  </si>
  <si>
    <t>AGRI 2900 SPECIAL TOPICS (1)</t>
  </si>
  <si>
    <t>BSAD-E, GLA, GSS, HMSV-CC, HMSV-ADC, NASP-CTL, NASP-HTC, PARA</t>
  </si>
  <si>
    <t>AGRI 2900 SPECIAL TOPICS (2)</t>
  </si>
  <si>
    <t>AGRI 2900 SPECIAL TOPICS (3)</t>
  </si>
  <si>
    <t>AGRI 2990 INTERNSHIPS (1)</t>
  </si>
  <si>
    <t xml:space="preserve"> BSAD-E, GLA, GSS, HMSV-CC, HMSV-ADC, NASP-CTL, NASP-HTC, PARA</t>
  </si>
  <si>
    <t>CH3</t>
  </si>
  <si>
    <t>AGRI 2990 INTERNSHIPS (2)</t>
  </si>
  <si>
    <t>AGRI 2990 INTERNSHIPS (3)</t>
  </si>
  <si>
    <t>AGRI 2990 INTERNSHIPS (4)</t>
  </si>
  <si>
    <t>ARTS 1010 INTRODUCTION TO THE VISUAL ARTS (3)</t>
  </si>
  <si>
    <t>3A</t>
  </si>
  <si>
    <t>BTNB, BSAD-BA, BSAD-E, CNST, GLA, GSS, NASP-CTL, NASP-HTC, IEH, HMSV-ADC, HMSV-CC</t>
  </si>
  <si>
    <t>ARTS 1050 INTRODUCTION TO ART HISTORY &amp; CRITICISM I (3)</t>
  </si>
  <si>
    <t>ARTS 1060 INTRO TO ART HISTORY AND CRITICISM II (3)</t>
  </si>
  <si>
    <t>ARTS 1100 BASIC DESIGN (3)</t>
  </si>
  <si>
    <t>ARTS 1200 DRAWING (1)</t>
  </si>
  <si>
    <t>ARTS 1200 DRAWING (2)</t>
  </si>
  <si>
    <t>ARTS 1200 DRAWING (3)</t>
  </si>
  <si>
    <t>ARTS 1300 PAINTING (1)</t>
  </si>
  <si>
    <t>ARTS 1300 PAINTING (2)</t>
  </si>
  <si>
    <t xml:space="preserve"> BSAD-E, GLA, HMSV-CC, HMSV-ADC, NASP-CTL, NASP-HTC, PARA, INDT</t>
  </si>
  <si>
    <t>ARTS 1300 PAINTING (3)</t>
  </si>
  <si>
    <t>ARTS 1400 SCULPTURE (1)</t>
  </si>
  <si>
    <t>ARTS 1400 SCULPTURE (2)</t>
  </si>
  <si>
    <t>ARTS 1400 SCULPTURE (3)</t>
  </si>
  <si>
    <t>ARTS 2900 SPECIAL TOPICS (1)</t>
  </si>
  <si>
    <t>BSAD-E, GLA, HMSV-CC, HMSV-ADC, NASP-CTL, NASP-HTC, PARA</t>
  </si>
  <si>
    <t>ARTS 2900 SPECIAL TOPICS (2)</t>
  </si>
  <si>
    <t>ARTS 2900 SPECIAL TOPICS (3)</t>
  </si>
  <si>
    <t>ARTS 2990 INTERNSHIP (1)</t>
  </si>
  <si>
    <t>ARTS 2990 INTERNSHIP (2)</t>
  </si>
  <si>
    <t>ARTS 2990 INTERNSHIP (3)</t>
  </si>
  <si>
    <t>ARTS 2990 INTERNSHIP (4)</t>
  </si>
  <si>
    <t>AUTO 1010 EXPLORATORY MECHANICS (3)</t>
  </si>
  <si>
    <t>AUTO 1020 AUTOMOTIVE POWER TRAIN (3)</t>
  </si>
  <si>
    <t>AUTO 2900 SPECIAL TOPICS (1)</t>
  </si>
  <si>
    <t>AUTO 2900 SPECIAL TOPICS (2)</t>
  </si>
  <si>
    <t>AUTO 2900 SPECIAL TOPICS (3)</t>
  </si>
  <si>
    <t>AUTO 2990 INTERNSHIP (1)</t>
  </si>
  <si>
    <t>AUTO 2990 INTERNSHIP (2)</t>
  </si>
  <si>
    <t>AUTO 2990 INTERNSHIP (3)</t>
  </si>
  <si>
    <t>AUTO 2990 INTERNSHIP (4)</t>
  </si>
  <si>
    <t>BIOS 1010/1014 GENERAL BIOLOGY (4)</t>
  </si>
  <si>
    <t>BTNB, BSAD-BA, BSAD-E, CNST, ECED, GLA, GSS, HMSV-CC, HMSV-ADC, NASP-CTL, NASP-HTC, PARA, IEH</t>
  </si>
  <si>
    <t>PN1-C</t>
  </si>
  <si>
    <t>BIOS 1110/1114 GENERAL BOTANY (4)</t>
  </si>
  <si>
    <t>BIOS 1200/1204 CONCEPTS OF ECOLOGY (4)</t>
  </si>
  <si>
    <t>4G</t>
  </si>
  <si>
    <t>IEH, GSS, PARA, BTNB, PARA, BSAD-BA, BSAD-E, HMSV-ADC, HMSV-CC, GLA, NASP-CTL, NASP-HTC, CNST, ECED</t>
  </si>
  <si>
    <t>BIOS 1210/1214 INTRODUCTION TO GEOLOGY (4)</t>
  </si>
  <si>
    <t xml:space="preserve"> BSAD-E, GLA, GSS, HMSV-CC, HMSV-ADC, NASP-CTL, NASP-HTC, PARA, INDT</t>
  </si>
  <si>
    <t>IEH</t>
  </si>
  <si>
    <t>BIOS 2030 INTRODUCTION TO ENVIRONMENTAL ISSUES (3)</t>
  </si>
  <si>
    <t>GSS, PARA, BTNB, BSAD-BA, BSAD-E, HMSV-ADC, HMSV-CC, GLA, GSS, NASP-CTL, NASP-HTC, CNST, ECED</t>
  </si>
  <si>
    <t>BIOS 2250/2254 HUMAN ANATOMY AND PHYSIOLOGY I (4)</t>
  </si>
  <si>
    <t>BIOS 2260/2264 HUMAN ANATOMY AND PHYSIOLOGY II (4)</t>
  </si>
  <si>
    <t>PN2-C</t>
  </si>
  <si>
    <t>BIOS 2460/2464 MICROBIOLOGY (4)</t>
  </si>
  <si>
    <t>BIOS 2900 SPECIAL TOPICS (1)</t>
  </si>
  <si>
    <t>BIOS 2900 SPECIAL TOPICS (2)</t>
  </si>
  <si>
    <t>BIOS 2900 SPECIAL TOPICS (3)</t>
  </si>
  <si>
    <t>BIOS 2990 INTERNSHIP (1)</t>
  </si>
  <si>
    <t>BIOS 2990 INTERNSHIP (2)</t>
  </si>
  <si>
    <t>BIOS 2990 INTERNSHIP (3)</t>
  </si>
  <si>
    <t>BIOS 2990 INTERNSHIP (4)</t>
  </si>
  <si>
    <t>BSAD 1040 PERSONAL FINANCE (3)</t>
  </si>
  <si>
    <t>BSAD-BA, BSAD-E, GLA, HMSV-CC, HMSV-ADC, NASP-CTL, NASP-HTC, PARA, INDT</t>
  </si>
  <si>
    <t>BSAD 1050 INTRODUCTION TO BUSINESS (3)</t>
  </si>
  <si>
    <t>BSAD-E, GLA, HMSV-CC, HMSV-ADC, NASP-HTC, PARA, INDT</t>
  </si>
  <si>
    <t>BA-C</t>
  </si>
  <si>
    <t>BSAD-BA, NASP-CTL, CTL-C</t>
  </si>
  <si>
    <t>BTNB</t>
  </si>
  <si>
    <t>BSAD 2050 BUSINESS COMMUNICATION (3)</t>
  </si>
  <si>
    <t>2W2</t>
  </si>
  <si>
    <t>CNST, GLA, GSS, HMSV-CC, HMSV-ADC, NASP-CTL, NASP-HTC</t>
  </si>
  <si>
    <t>2O</t>
  </si>
  <si>
    <t>BSAD-BA, BSAD-E, CNST, GLA, GSS, HMSV-CC, HMSV-ADC, NASP-CTL, NASP-HTC, IEH</t>
  </si>
  <si>
    <t>NASP-CTL, CTL-C</t>
  </si>
  <si>
    <t>BSAD 2310 ETHICS (3)</t>
  </si>
  <si>
    <t>BSAD-BA, BSAD-E, CNST, GLA, GSS, NASP-CTL, NASP-HTC, IEH, HMSV-ADC, HMSV-CC</t>
  </si>
  <si>
    <t>BSAD-BA, BSAD-E, ECED, CNST, GLA, GSS, NASP-CTL, NASP-HTC, PARA, HMSV-ADC, HMSV-CC</t>
  </si>
  <si>
    <t>BA-C, E-C</t>
  </si>
  <si>
    <t>BSAD 2520 PRINCIPLES OF MARKETING (3)</t>
  </si>
  <si>
    <t>BSAD-E, CNST, ECED, GLA, GSS, NASP-CTL, NASP-HTC, PARA, HMSV-ADC, HMSV-CC</t>
  </si>
  <si>
    <t xml:space="preserve">BA-C, E-C </t>
  </si>
  <si>
    <t>BSAD 2540 PRINCIPLES OF MANAGEMENT (3)</t>
  </si>
  <si>
    <t>BSAD-BA</t>
  </si>
  <si>
    <t>BSAD-BA, GLA, GSS, HMSV-CC, HMSV-ADC, NASP-CTL, NASP-HTC, PARA, INDT</t>
  </si>
  <si>
    <t>BSAD 2700 BUSINESS LAW I (3)</t>
  </si>
  <si>
    <t>BSAD 2710 BUSINESS LAW II (3)</t>
  </si>
  <si>
    <t>BSAD 2900 SPECIAL TOPICS (1)</t>
  </si>
  <si>
    <t>BSAD 2900 SPECIAL TOPICS (2)</t>
  </si>
  <si>
    <t>BSAD 2900 SPECIAL TOPICS (3)</t>
  </si>
  <si>
    <t>BSAD 2990 INTERNSHIP (1)</t>
  </si>
  <si>
    <t>BSAD 2990 INTERNSHIP (2)</t>
  </si>
  <si>
    <t>BSAD 2990 INTERNSHIP (3)</t>
  </si>
  <si>
    <t>BSAD 2990 INTERNSHIP (4)</t>
  </si>
  <si>
    <t>BSAD 3425 MANAGEMENT INFORMATION SYSTEMS (MIS) (3)</t>
  </si>
  <si>
    <t>PC</t>
  </si>
  <si>
    <t>BSAD 3440 PRINCIPLES OF FINANCE (3)</t>
  </si>
  <si>
    <t>BSAD 3620 NATIVE NATIONS AND INTERNATIONAL BUSINESS (3)</t>
  </si>
  <si>
    <t>BSAD 3670 HUMAN RESOURCE MANAGEMENT</t>
  </si>
  <si>
    <t>BSAD 4690 ORGANIZATIONAL BEHAVIOR</t>
  </si>
  <si>
    <t>BSAD 4800 STRATEGIC MANAGEMENT</t>
  </si>
  <si>
    <t>BSAD 4900 SPECIAL TOPICS (1)</t>
  </si>
  <si>
    <t>BSAD 4900 SPECIAL TOPICS (2)</t>
  </si>
  <si>
    <t>BSAD 4900 SPECIAL TOPICS (3)</t>
  </si>
  <si>
    <t>BSAD 4990 INTERNSHIP (1)</t>
  </si>
  <si>
    <t>BSAD 4990 INTERNSHIP (2)</t>
  </si>
  <si>
    <t>BSAD 4990 INTERNSHIP (3)</t>
  </si>
  <si>
    <t>BSAD 4990 INTERNSHIP (4)</t>
  </si>
  <si>
    <t>CHEM 0900/0904 PRECHEMISTRY (4)</t>
  </si>
  <si>
    <t>DV</t>
  </si>
  <si>
    <t>CHEM 1050/1054 APPLIED ENVRIONMENTAL CHEMISTRY &amp; CONSERVATION BIOLOGY (4)</t>
  </si>
  <si>
    <t>BTNB, BSAD-BA, BSAD-E, ECED, GLA, GSS, HMSV-CC, HMSV-ADC, NASP-CTL, NASP-HTC, PARA</t>
  </si>
  <si>
    <t>BTNB, BSAD-BA, BSAD-E, ECED, CNST, GLA, GSS, NASP-CTL, NASP-HTC, PARA, HMSV-ADC, HMSV-CC</t>
  </si>
  <si>
    <t>CHEM 1090/1094 GENERAL CHEMISTRY I (4)</t>
  </si>
  <si>
    <t>CHEM 1100/1104 GENERAL CHEMISTRY II (4)</t>
  </si>
  <si>
    <t>CHEM 2510 ORGANIC CHEMISTRY I / CHEM 2514 ORGANIC CHEMISTRY I LAB (4)</t>
  </si>
  <si>
    <t>CHEM 2520 ORGANIC CHEMISTRY II / CHEM 2524 LAB (4)</t>
  </si>
  <si>
    <t>GSS</t>
  </si>
  <si>
    <t>CHEM 2900 SPECIAL TOPICS (1)</t>
  </si>
  <si>
    <t>CHEM 2900 SPECIAL TOPICS (2)</t>
  </si>
  <si>
    <t>CHEM 2900 SPECIAL TOPICS (3)</t>
  </si>
  <si>
    <t>CHEM 2990 INTERNSHIP (1)</t>
  </si>
  <si>
    <t>CHEM 2990 INTERNSHIP (2)</t>
  </si>
  <si>
    <t>CHEM 2990 INTERNSHIP (3)</t>
  </si>
  <si>
    <t>CHEM 2990 INTERNSHIP (4)</t>
  </si>
  <si>
    <t>CNST 1000 CONSTRUCTION SAFETY (1)</t>
  </si>
  <si>
    <t>CA-C, INDT</t>
  </si>
  <si>
    <t>CNST 1010 FUNDAMENTALS OF CARPENTRY (3)</t>
  </si>
  <si>
    <t>CNST, CA-C</t>
  </si>
  <si>
    <t>CNST 1020 CONSTRUCTION THEORY (3)</t>
  </si>
  <si>
    <t>CA-C</t>
  </si>
  <si>
    <t>CNST</t>
  </si>
  <si>
    <t>CNST 1030 BLUEPRINT READING (3)</t>
  </si>
  <si>
    <t>CNST 1040 PRACTICAL CARPENTRY I (3)</t>
  </si>
  <si>
    <t>CNST 1050 FRAMING AND EXTERIOR FINISHING (3)</t>
  </si>
  <si>
    <t>CNST 1070 PRACTICAL CARPENTRY II (3)</t>
  </si>
  <si>
    <t>CNST 1080 PRACTICAL CARPENTRY III (3)</t>
  </si>
  <si>
    <t>CNST 1090 INTERIOR FINISHING (3)</t>
  </si>
  <si>
    <t>CNST 2900 SPECIAL TOPICS (1)</t>
  </si>
  <si>
    <t xml:space="preserve"> BSAD-E, GLA, HMSV-CC, HMSV-ADC, NASP-CTL, NASP-HTC, PARA</t>
  </si>
  <si>
    <t>CNST 2900 SPECIAL TOPICS (2)</t>
  </si>
  <si>
    <t>CNST 2900 SPECIAL TOPICS (3)</t>
  </si>
  <si>
    <t>CNST 2990 INTERNSHIP (1)</t>
  </si>
  <si>
    <t>CNST 2990 INTERNSHIP (2)</t>
  </si>
  <si>
    <t>CNST 2990 INTERNSHIP (3)</t>
  </si>
  <si>
    <t>BSAD-E, GLA,  HMSV-CC, HMSV-ADC, NASP-CTL, NASP-HTC, PARA</t>
  </si>
  <si>
    <t>CNST 2990 INTERNSHIP (4)</t>
  </si>
  <si>
    <t>CRIM 1010 INTRODUCTION TO CRIMINAL JUSTICE (3)</t>
  </si>
  <si>
    <t>BSAD-E, GLA,  HMSV-CC, HMSV-ADC, NASP-CTL, NASP-HTC, PARA, INDT</t>
  </si>
  <si>
    <t>BTNB, BSAD-BA, BSAD-E, CNST, ECED, GLA, GSS, NASP-CTL, NASP-HTC, PARA, HMSV-ADC, HMSV-CC</t>
  </si>
  <si>
    <t>CRIM 1020 INTRODUCTION TO CORRECTIONS (3)</t>
  </si>
  <si>
    <t>CRIM 1030 COURTS AND JUDICIAL PROCESS (3)</t>
  </si>
  <si>
    <t xml:space="preserve">EL </t>
  </si>
  <si>
    <t>CRIM 2030 POLICE AND SOCIETY (3)</t>
  </si>
  <si>
    <t>CRIM 2100 JUVENILLE JUSTICE (3)</t>
  </si>
  <si>
    <t>CRIM 2900 SPECIAL TOPICS (1)</t>
  </si>
  <si>
    <t>CRIM 2900 SPECIAL TOPICS (2)</t>
  </si>
  <si>
    <t>CRIM 2900 SPECIAL TOPICS (3)</t>
  </si>
  <si>
    <t>CRIM 2990 INTERNSHIP (1)</t>
  </si>
  <si>
    <t>CRIM 2990 INTERNSHIP (2)</t>
  </si>
  <si>
    <t>CRIM 2990 INTERNSHIP (3)</t>
  </si>
  <si>
    <t>CRIM 2990 INTERNSHIP (4)</t>
  </si>
  <si>
    <t>ECED 1050 EXPRESSIVE ARTS (3)</t>
  </si>
  <si>
    <t>ECED</t>
  </si>
  <si>
    <t>ECED 1060 OBSERVATION, ASSESSMENT, AND GUIDANCE (3)</t>
  </si>
  <si>
    <t>ECED 1110 INFANT/TODDLER DEVELOPMENT (3)</t>
  </si>
  <si>
    <t>ECED, CDAIT-C</t>
  </si>
  <si>
    <t>ECED 1120 PRESCHOOL CHILD DEVELOPMENT (2)</t>
  </si>
  <si>
    <t>ECED, CDAP-C</t>
  </si>
  <si>
    <t>ECED 1150 INTRODUCTION TO EARLY CHILDHOOD EDUCATION (3)</t>
  </si>
  <si>
    <t>ECED, CDAIT-C, CDAP-C</t>
  </si>
  <si>
    <t>ECED 1160 EARLY LANGUAGE LITERACY (3)</t>
  </si>
  <si>
    <t xml:space="preserve">ECED, </t>
  </si>
  <si>
    <t>ECED 1220 PRE-PRACTICUM (1)</t>
  </si>
  <si>
    <t>ECED 1230 SCHOOL AGE CHILD DEVELOPMENT (2)</t>
  </si>
  <si>
    <t>ECED 1260 EARLY CHILDHOOD HEALTH, SAFETY &amp; NUTRITION (3)</t>
  </si>
  <si>
    <t>CDAIT-C, CDAP-C, ECED</t>
  </si>
  <si>
    <t>ECED 1610 INFANT PRACTICUM (1)</t>
  </si>
  <si>
    <t>ECED 1620 TODDLER PRACTICUM (1)</t>
  </si>
  <si>
    <t>ECED 1630 PRESCHOOL PRACTICUM (1)</t>
  </si>
  <si>
    <t>ECED 1640 SCHOOL-AGE PRACTICUM (1)</t>
  </si>
  <si>
    <t>ECED 2050 CHILDREN WITH EXCEPTIONALITIES (3)</t>
  </si>
  <si>
    <t>BSAD-E, GLA, NASP-CTL, NASP-HTC, INDT</t>
  </si>
  <si>
    <t>PARA</t>
  </si>
  <si>
    <t>ECED 2060 EARLY CHILDHOOD EDUCATION CURRICULUM PLANNING (3)</t>
  </si>
  <si>
    <t>ECED 2070 FAMILY AND COMMUNITY RELATIONSHIPS (3)</t>
  </si>
  <si>
    <t>ECED 2080 CDA PROFESSIONAL PORTFOLIO: INFANT/TODDLER</t>
  </si>
  <si>
    <t>5C2</t>
  </si>
  <si>
    <t>ECED,</t>
  </si>
  <si>
    <t>CDAIT-C</t>
  </si>
  <si>
    <t>ECED 2090 CDA PROFESSIONAL PORTFOLIO: PRESCHOOL</t>
  </si>
  <si>
    <t>CDAP-C</t>
  </si>
  <si>
    <t>ECED 2450 EARLY CHILDHOOD ADMINISTRATION (3)</t>
  </si>
  <si>
    <t>ECED 2900 SPECIAL TOPICS (1)</t>
  </si>
  <si>
    <t>ECED 2900 SPECIAL TOPICS (2)</t>
  </si>
  <si>
    <t>ECED 2900 SPECIAL TOPICS (3)</t>
  </si>
  <si>
    <t>ECED 2990 INTERNSHIP (1)</t>
  </si>
  <si>
    <t>ECED 2990 INTERNSHIP (2)</t>
  </si>
  <si>
    <t>ECED 2990 INTERNSHIP (3)</t>
  </si>
  <si>
    <t>ECED 2990 INTERNSHIP (4)</t>
  </si>
  <si>
    <t>ECON 2110 PRINCIPLES OF MACROECONOMICS (3)</t>
  </si>
  <si>
    <t>ECON 2120 PRINCIPLES OF MICROECONOMICS (3)</t>
  </si>
  <si>
    <t>ECON 2900 SPECIAL TOPICS (1)</t>
  </si>
  <si>
    <t>ECON 2900 SPECIAL TOPICS (2)</t>
  </si>
  <si>
    <t>ECON 2900 SPECIAL TOPICS (3)</t>
  </si>
  <si>
    <t>ECON 2990 INTERNSHIP (1)</t>
  </si>
  <si>
    <t>ECON 2990 INTERNSHIP (2)</t>
  </si>
  <si>
    <t>ECON 2990 INTERNSHIP (3)</t>
  </si>
  <si>
    <t>ECON 2990 INTERNSHIP (4)</t>
  </si>
  <si>
    <t>EDUC 1010 STUDENT SUCCESS STRATEGIES (2)</t>
  </si>
  <si>
    <t>5C1</t>
  </si>
  <si>
    <t>BTNB, BSAD-BA, BSAD-E, CNST, ECED, GLA, GSS, HMSV-CC, HMSV-ADC, NASP-CTL, NASP-HTC, PARA, IEH, INDT</t>
  </si>
  <si>
    <t>BA-C, E-C, ADC-C, CC-C, HTC-C, CTL-C, PN1-C, CA-C</t>
  </si>
  <si>
    <t>EDUC 1020 CAREER SURVIVAL (1)</t>
  </si>
  <si>
    <t>ECED, INDT</t>
  </si>
  <si>
    <t>EDUC 1110 INTRODUCTION TO PROFESSIONAL EDUCATION (3)</t>
  </si>
  <si>
    <t xml:space="preserve"> BSAD-E, GLA, HMSV-CC, HMSV-ADC, NASP-CTL, NASP-HTC, INDT</t>
  </si>
  <si>
    <t>TIL-C</t>
  </si>
  <si>
    <t>EDUC 1111 PROJECT PARA (1)</t>
  </si>
  <si>
    <t>EDUC 1200 TRAUMA INFORMED PRACTICES IN EDUCATION</t>
  </si>
  <si>
    <t>BSAD-E, GLA, HMSV-CC, HMSV-ADC, NASP-CTL, NASP-HTC, INDT</t>
  </si>
  <si>
    <t>EDUC 1200 TRAUMA INFORMED PRACTICES IN EDUCATION (1)</t>
  </si>
  <si>
    <t>PARA, TIL-C</t>
  </si>
  <si>
    <t>EDUC 1700 PROFESSIONAL PRACTICUM (1)</t>
  </si>
  <si>
    <t>EDUC 1711 PRAXIS CORE (1)</t>
  </si>
  <si>
    <t>EDUC 2000 EDUCATIONAL PSYCHOLOGY (3)</t>
  </si>
  <si>
    <t>EDUC 2030 MULTICULTURAL EDUCATION (3)</t>
  </si>
  <si>
    <t>BTNB, BSAD-BA, BSAD-E, CNST, GLA, GSS, NASP-CTL, NASP-HTC, HMSV-ADC, HMSV-CC</t>
  </si>
  <si>
    <t>EDUC 2050 THE EXCEPTIONAL LEARNER IN THE CLASSROOM (3)</t>
  </si>
  <si>
    <t>BTNB, BSAD-BA, BSAD-E, CNST, ECED, GLA, GSS, NASP-CTL, NASP-HTC, HMSV-ADC, HMSV-CC</t>
  </si>
  <si>
    <t>EDUC 2070 ADDITIONAL LANGUAGE ACQUISITION AND DEVELOPMENT (3)</t>
  </si>
  <si>
    <t>EDUC 2590 INSTRUCTIONAL TECHHNOLOGY (3)</t>
  </si>
  <si>
    <t>4T</t>
  </si>
  <si>
    <t>ECED, PARA</t>
  </si>
  <si>
    <t>EDUC 2700 ONLINE TEACHING CERTIFICATE (3)</t>
  </si>
  <si>
    <t>EDUC 2720 ONLINE TEACHING CERTIFICATE II: ENGAGING STUDENTS IN ONLINE LEARNING (3)</t>
  </si>
  <si>
    <t>EDUC 2800 PROFESSIONAL PRACTICUM (1)</t>
  </si>
  <si>
    <t>EDUC 2900 SPECIAL TOPICS (1)</t>
  </si>
  <si>
    <t>EDUC 2900 SPECIAL TOPICS (2)</t>
  </si>
  <si>
    <t>EDUC 2900 SPECIAL TOPICS (3)</t>
  </si>
  <si>
    <t>EDUC 2990 INTERNSHIP (1)</t>
  </si>
  <si>
    <t>EDUC 2990 INTERNSHIP (2)</t>
  </si>
  <si>
    <t>EDUC 2990 INTERNSHIP (3)</t>
  </si>
  <si>
    <t>EDUC 2990 INTERNSHIP (4)</t>
  </si>
  <si>
    <t>ENGL 0900 ENGLISH SKILLS (3)</t>
  </si>
  <si>
    <t>ENGL 1010 ENGLISH COMPOSITION I (3)</t>
  </si>
  <si>
    <t>GLA, HMSV-CC, HMSV-ADC, NASP-CTL, NASP-HTC, INDT</t>
  </si>
  <si>
    <t>2W1</t>
  </si>
  <si>
    <t>ENGL 1020 ENGLISH COMPOSITION II (3)</t>
  </si>
  <si>
    <t xml:space="preserve">GLA, HMSV-CC, HMSV-ADC, NASP-CTL, NASP-HTC, INDT </t>
  </si>
  <si>
    <t>CNST, GLA, GSS, HMSV-CC, HMSV-ADC, NASP-CTL, NASP-HTC, IEH, INDT</t>
  </si>
  <si>
    <t>ENGL 1040 CREATIVE WRITING (3)</t>
  </si>
  <si>
    <t>CNST, GLA, GSS, HMSV-CC, HMSV-ADC, NASP-CTL, NASP-HTC, IEH</t>
  </si>
  <si>
    <t>ENGL 1050 JOURNALISTIC WRITING (3)</t>
  </si>
  <si>
    <t>ENGL 1150 CRITICAL THINKING (3)</t>
  </si>
  <si>
    <t>ENGL 2100 INTRODUCTION TO LITERATURE (3)</t>
  </si>
  <si>
    <t>ENGL 2170 AMERIAN LITERATURE SINCE 1865 (3)</t>
  </si>
  <si>
    <t>BSAD-BA, BSAD-E, CNST, GLA, GSS, NASP-CTL, NASP-HTC, HMSV-ADC, HMSV-CC, IEH</t>
  </si>
  <si>
    <t>ENGL 2400 TECHNICAL WRITING (2)</t>
  </si>
  <si>
    <t>ENGL 2900 SPECIAL TOPICS (1)</t>
  </si>
  <si>
    <t>ENGL 2900 SPECIAL TOPICS (2)</t>
  </si>
  <si>
    <t>ENGL 2900 SPECIAL TOPICS (3)</t>
  </si>
  <si>
    <t>ENGL 2990 INTERNSHIP (1)</t>
  </si>
  <si>
    <t>ENGL 2990 INTERNSHIP (2)</t>
  </si>
  <si>
    <t>ENGL 2990 INTERNSHIP (3)</t>
  </si>
  <si>
    <t>ENGL 2990 INTERNSHIP (4)</t>
  </si>
  <si>
    <t>ENTR 1050 INTRODUCTION TO ENTREPRENEURSHIP (3)</t>
  </si>
  <si>
    <t>BSAD-BA, GLA, HMSV-CC, HMSV-ADC, NASP-CTL, NASP-HTC, PARA, INDT</t>
  </si>
  <si>
    <t>BSAD-E, CNST, E-C</t>
  </si>
  <si>
    <t>ENTR 2030 ENTREPRENEURSHIP ACCOUNTING (3)</t>
  </si>
  <si>
    <t>E-C</t>
  </si>
  <si>
    <t>BSAD-E</t>
  </si>
  <si>
    <t>BSAD-BA, BSAD-E, GLA, HMSV-CC, HMSV-ADC, NASP-CTL, NASP-HTC, INDT</t>
  </si>
  <si>
    <t>ENTR 2040 ENTREPRENEURSHIP FEASIBILITY STUDY (3)</t>
  </si>
  <si>
    <t>ENTR 2050 MARKETING FOR THE ENTREPRENEUR (3)</t>
  </si>
  <si>
    <t>ENTR 2060 ENTREPRENEURSHIP LEGAL ISSUES (3)</t>
  </si>
  <si>
    <t>ENTR 2090 ENTREPRENEURSHIP BUSINESS PLAN (3)</t>
  </si>
  <si>
    <t>ENTR 2900 SPECIAL TOPICS (1)</t>
  </si>
  <si>
    <t>ENTR 2900 SPECIAL TOPICS (2)</t>
  </si>
  <si>
    <t>ENTR 2900 SPECIAL TOPICS (3)</t>
  </si>
  <si>
    <t>ENTR 2990 INTERNSHIP (1)</t>
  </si>
  <si>
    <t>ENTR 2990 INTERNSHIP (2)</t>
  </si>
  <si>
    <t>ENTR 2990 INTERNSHIP (3)</t>
  </si>
  <si>
    <t>ENTR 2990 INTERNSHIP (4)</t>
  </si>
  <si>
    <t>GEOG 1010 WORLD REGIONAL GEOGRAPHY (3)</t>
  </si>
  <si>
    <t>GEOG 2900 SPECIAL TOPICS (1)</t>
  </si>
  <si>
    <t>GEOG 2900 SPECIAL TOPICS (2)</t>
  </si>
  <si>
    <t>GEOG 2900 SPECIAL TOPICS (3)</t>
  </si>
  <si>
    <t>CH5</t>
  </si>
  <si>
    <t>CH6</t>
  </si>
  <si>
    <t>GEOG 2990 INTERNSHIP (1)</t>
  </si>
  <si>
    <t>GEOG 2990 INTERNSHIP (2)</t>
  </si>
  <si>
    <t>GEOG 2990 INTERNSHIP (3)</t>
  </si>
  <si>
    <t>GEOG 2990 INTERNSHIP (4)</t>
  </si>
  <si>
    <t>HIST 1110 WORLD HISTORY I (3)</t>
  </si>
  <si>
    <t>HIST 1111 WORLD HISTORY II (3)</t>
  </si>
  <si>
    <t>HIST 2010 AMERICAN HISTORY I (3)</t>
  </si>
  <si>
    <t>HIST 2020 AMERICAN HISTORY II (3)</t>
  </si>
  <si>
    <t>BSAD-E, ECED, GLA, HMSV-CC, HMSV-ADC, NASP-CTL, NASP-HTC, PARA, INDT</t>
  </si>
  <si>
    <t>HIST 2900 SPECIAL TOPICS (1)</t>
  </si>
  <si>
    <t>HIST 2900 SPECIAL TOPICS (2)</t>
  </si>
  <si>
    <t>HIST 2900 SPECIAL TOPICS (3)</t>
  </si>
  <si>
    <t>HIST 2990 INTERNSHIP (1)</t>
  </si>
  <si>
    <t>HIST 2990 INTERNSHIP (2)</t>
  </si>
  <si>
    <t>HIST 2990 INTERNSHIP (3)</t>
  </si>
  <si>
    <t>HIST 2990 INTERNSHIP (4)</t>
  </si>
  <si>
    <t>HLTH 1010 INTRODUCTION TO HEALTHCARE (1)</t>
  </si>
  <si>
    <t>BTNB, PARA, ECED, BSAD-BA, BSAD-E, GLA, GSS, HMSV-CC, HMSV-ADC, NASP-CTL, NASP-HTC, IEH</t>
  </si>
  <si>
    <t>HLTH 1020 FIRST AID/CPR (1)</t>
  </si>
  <si>
    <t>BTNB, INDT, PARA, ECED, BSAD-BA, BSAD-E, GLA, GSS, HMSV-CC, HMSV-ADC, NASP-CTL, NASP-HTC, INDT</t>
  </si>
  <si>
    <t>HLTH 1040 PHYSICAL ACTIVITY (1)</t>
  </si>
  <si>
    <t>BTNB, PARA, ECED, BSAD-BA, BSAD-E, GLA, GSS, HMSV-CC, HMSV-ADC, NASP-CTL, NASP-HTC</t>
  </si>
  <si>
    <t>HLTH 1041 SOCIAL ACTIVITY (1)</t>
  </si>
  <si>
    <t>HLTH 1042 TRADITIONAL NATIVE AMERICAN GAMES (1)</t>
  </si>
  <si>
    <t>HLTH 1043 BEADING (1)</t>
  </si>
  <si>
    <t>HLTH 1044 NATIVE AMERICAN CLOTHING DESIGN AND CONSTRUCTION (1)</t>
  </si>
  <si>
    <t>HLTH 1044 NATIVE AMERICAN CLOTHING DESIGN AND CONSTRUCTION (2)</t>
  </si>
  <si>
    <t>HLTH 1044 NATIVE AMERICAN CLOTHING DESIGN AND CONSTRUCTION (3)</t>
  </si>
  <si>
    <t>HLTH 1045 ARCHERY/HUNTING SAFETY (1)</t>
  </si>
  <si>
    <t>HLTH 1046 AIHEC (1)</t>
  </si>
  <si>
    <t>HLTH 1047 FATHERHOOD AND MOTHERHOOD IS SACRED (1)</t>
  </si>
  <si>
    <t>CC-C</t>
  </si>
  <si>
    <t>HLTH 1060 COMPREHENSIVE MEDICAL TERMINOLOGY (3)</t>
  </si>
  <si>
    <t>HLTH 2300 INTRODUCTION TO NUTRITION (3)</t>
  </si>
  <si>
    <t>HLTH 2310 HEALTH EDUCATION AND WELLNESS (3)</t>
  </si>
  <si>
    <t>HLTH 2900 SPECIAL TOPICS (1</t>
  </si>
  <si>
    <t>HLTH 2900 SPECIAL TOPICS (2)</t>
  </si>
  <si>
    <t>HLTH 2900 SPECIAL TOPICS (3)</t>
  </si>
  <si>
    <t>HLTH 2990 INTERNSHIP (1)</t>
  </si>
  <si>
    <t>HLTH 2990 INTERNSHIP (2)</t>
  </si>
  <si>
    <t>HLTH 2990 INTERNSHIP (3)</t>
  </si>
  <si>
    <t>HLTH 2990 INTERNSHIP (4)</t>
  </si>
  <si>
    <t>HMSV 1010 INTRODUCTION TO NATIVE AMERICAN HUMAN SERVICES (3)</t>
  </si>
  <si>
    <t>BSAD-E, GLA, NASP-CTL, NASP-HTC, PARA, INDT</t>
  </si>
  <si>
    <t>HMSV-CC, HMSV-ADC, ADC-C</t>
  </si>
  <si>
    <t>HMSV 1200 INTRODUCTION TO COUNSELING TECHNIQUES (3)</t>
  </si>
  <si>
    <t>HMSV 2010 INDIAN CHILD WELFARE ACT (ICWA) (3)</t>
  </si>
  <si>
    <t>HMSV 2100 STRATEGIES IN GROUP COUNSELING (3)</t>
  </si>
  <si>
    <t>ADC-C</t>
  </si>
  <si>
    <t>HMSV 2150 MULTICULTURAL COUNSELING (2)</t>
  </si>
  <si>
    <t>BTNB, BSAD-BA, BSAD-E, CNST, ECED, GLA, GSS, NASP-CTL, NASP-HTC, PARA</t>
  </si>
  <si>
    <t>HMSV-ADC, HMSV-CC, ADC-C</t>
  </si>
  <si>
    <t>HMSV 2250 ALCOHOL/DRUG ASSESSMENT, CASE PLANNING &amp; MANAGEMENT (2)</t>
  </si>
  <si>
    <t>BSAD-E, GLA, HMSV-CC, NASP-CTL, NASP-HTC, PARA, INDT</t>
  </si>
  <si>
    <t>HMSV-ADC, ADC-C</t>
  </si>
  <si>
    <t>HMSV 2300 INTRODUCTION TO FAMILY COUNSELING (3)</t>
  </si>
  <si>
    <t>BSAD-E, GLA, HMSV-ADC, NASP-CTL, NASP-HTC, PARA, INDT</t>
  </si>
  <si>
    <t>HMSV-CC</t>
  </si>
  <si>
    <t>HMSV 2400 MEDICAL AND PSYCHOSOCIAL ASPECTS OF ALCOHOL/DRUG USE, ABUSE, AND ADDICTION (3)</t>
  </si>
  <si>
    <t>HMSV 2500 CRISIS INTERVENTION (3)</t>
  </si>
  <si>
    <t>HMSV 2600 ETHICAL AND LEGAL ISSUES IN THE HUMAN SERVICES PROFESSIONS (1)</t>
  </si>
  <si>
    <t>HMSV 2750 CLINICAL TREATMENT ISSUES IN CHEMICAL DEPENDENCY (2)</t>
  </si>
  <si>
    <t>HMSV 2850 HUMAN SERVICES ADMINISTRATION (3)</t>
  </si>
  <si>
    <t>HMSV 2900 SPECIAL TOPICS (1)</t>
  </si>
  <si>
    <t>HMSV 2900 SPECIAL TOPICS (2)</t>
  </si>
  <si>
    <t>HMSV 2900 SPECIAL TOPICS (3)</t>
  </si>
  <si>
    <t>HMSV 2990 INTERNSHIP (1)</t>
  </si>
  <si>
    <t>BSAD-E, GLA, NASP-CTL, NASP-HTC, PARA</t>
  </si>
  <si>
    <t>HMSV-CC,  HMSV-ADC</t>
  </si>
  <si>
    <t>HMSV 2990 INTERNSHIP (2)</t>
  </si>
  <si>
    <t>HMSV 2990 INTERNSHIP (3)</t>
  </si>
  <si>
    <t>HMSV 2990 INTERNSHIP (4)</t>
  </si>
  <si>
    <t>IEVH 1010 INTRODUCTION TO ENVIRONMENTAL HEALTH (3)</t>
  </si>
  <si>
    <t>IEVH 1010 INTRODUCTION TO NATURAL RESOURCES (3)</t>
  </si>
  <si>
    <t>IEVH 2020 ENVIRONMENTAL RESOURCE MANAGEMENT (3)</t>
  </si>
  <si>
    <t>IEVH 2030 INTRODUCTION TO ENVIRONMENTAL ISSUES (3)</t>
  </si>
  <si>
    <t>IEVH 2900 SPECIAL TOPICS (1)</t>
  </si>
  <si>
    <t>IEVH 2900 SPECIAL TOPICS (2)</t>
  </si>
  <si>
    <t>IEVH 2900 SPECIAL TOPICS (3)</t>
  </si>
  <si>
    <t>IEVH 2990 INTERNSHIP (1)</t>
  </si>
  <si>
    <t>IEVH 2990 INTERNSHIP (2)</t>
  </si>
  <si>
    <t>IEVH 2990 INTERNSHIP (3)</t>
  </si>
  <si>
    <t>IEVH 2990 INTERNSHIP (4)</t>
  </si>
  <si>
    <t>IEVH 3050 NUTRITION AND FOOD PROTECTION (2)</t>
  </si>
  <si>
    <t>IEVH 3070 ENVIRONMENTAL HEALTH MANAGEMENT AND PLANNING (3)</t>
  </si>
  <si>
    <t>IEVH 3120 WATER IS LIFE AND AQUATIC ECOSYSTEMS (3)</t>
  </si>
  <si>
    <t>IEVH 3320 ALL-HAZARD EMERGENCY PREPAREDNESS (2)</t>
  </si>
  <si>
    <t>IEVH 3350 ETHNOBOTONY (3)</t>
  </si>
  <si>
    <t>IEVH 3420 ADVANCED ENVIRONMENTAL HEALTH SCIENCE (3)</t>
  </si>
  <si>
    <t>IEVH 4050 RECREATIONAL ENVIRONMENTAL HEALTH (3)</t>
  </si>
  <si>
    <t>IEVH 4100 SOLID AND HAZARDOUS MATERIAL AND WASTE MANAGEMENT (3)</t>
  </si>
  <si>
    <t>IEVH 4240 ZOONOTIC AND VECTOR-BORNE DISEASES AND THEIR CONTROL (3)</t>
  </si>
  <si>
    <t>IEVH 4320 EPIDEMIOLOGY (3)</t>
  </si>
  <si>
    <t>IEVH 4660 TOXICOLOGY (3)</t>
  </si>
  <si>
    <t>IEVH 4800 SENIOR CAPSTONE (3)</t>
  </si>
  <si>
    <t>IEVH 4980 SENIOR RESEARCH PROJECT (3)</t>
  </si>
  <si>
    <t>INFO 0900 KEYBOARDING (2)</t>
  </si>
  <si>
    <t>BSAD-BA, BSAD-E, GLA, GSS, HMSV-CC, HMSV-ADC, NASP-CTL, NASP-HTC, PARA, INDT</t>
  </si>
  <si>
    <t>INFO 1010 INTRODUCTION TO COMPUTERS (3)</t>
  </si>
  <si>
    <t>BSAD-BA, BSAD-E, CNST, ECED, GLA, GSS, HMSV-CC, HMSV-ADC, NASP-CTL, NASP-HTC, PARA, IEH, INDT</t>
  </si>
  <si>
    <t>INFO 1011 INTRODUCTION TO WORD PROCESSING (1)</t>
  </si>
  <si>
    <t>INFO 1012 INTRODUCTION TO SPREADSHEETS (1)</t>
  </si>
  <si>
    <t>BSAD-BA, BSAD-E, CNST, ECED, GLA, GSS, HMSV-CC, HMSV-ADC, NASP-CTL, NASP-HTC, PARA, INDT, IEH</t>
  </si>
  <si>
    <t>INFO 1013 INTRODUCTION TO PRESENTATION SOFTWARE (1)</t>
  </si>
  <si>
    <t>BSAD-BA, BSAD-E, CNST,  ECED, GLA, GSS, HMSV-CC, HMSV-ADC, NASP-CTL, NASP-HTC, PARA, IEH, INDT</t>
  </si>
  <si>
    <t>INFO 1200 INTRODUCTION TO PRODUCTIVITY SOFTWARE (3)</t>
  </si>
  <si>
    <t>BTNB, BSAD-BA, BSAD-E, CNST, ECED, GLA, GSS, HMSV-CC, HMSV-ADC, NASP-CTL, NASP-HTC, PARA, INDT, IEH</t>
  </si>
  <si>
    <t>INFO 1600 PRODUCTIVITY SOFTWARE II (3)</t>
  </si>
  <si>
    <t>INFO 2100 PROJECT MANAGEMENT (3)</t>
  </si>
  <si>
    <t>BSAD-BA, BSAD-E, CNST,  ECED, GLA, GSS, HMSV-CC, HMSV-ADC, NASP-CTL, NASP-HTC, PARA, INDT, IEH</t>
  </si>
  <si>
    <t>INFO 2150 NETWORKING (3)</t>
  </si>
  <si>
    <t>BSAD-BA, BSAD-E, ECED, CNST, GLA, GSS, HMSV-CC, HMSV-ADC, NASP-CTL, NASP-HTC, PARA, INDT, IEH</t>
  </si>
  <si>
    <t>INFO 2200 DATABASE MANAGEMENT SOFTWARE (3)</t>
  </si>
  <si>
    <t>INFO 2300 TROUBLESHOOTING AND MAINTENANCE (3)</t>
  </si>
  <si>
    <t>BSAD-BA, BSAD-E, CNST, ECED, GLA, GSS, HMSV-CC, HMSV-ADC, NASP-CTL, NASP-HTC, PARA, INDT</t>
  </si>
  <si>
    <t>INFO 2400 WEB DESIGN (3)</t>
  </si>
  <si>
    <t>INFO 2420 INTRODUCTION TO COMPUTER AGE GRAPHIC DESIGN (3)</t>
  </si>
  <si>
    <t>INFO 2500 ADVANCED WEBSITE DESIGN (3)</t>
  </si>
  <si>
    <t>INFO 2900 SPECIAL TOPICS (1)</t>
  </si>
  <si>
    <t>BSAD-BA, BSAD-E, GLA, GSS, HMSV-CC, HMSV-ADC, NASP-CTL, NASP-HTC, PARA</t>
  </si>
  <si>
    <t>INFO 2900 SPECIAL TOPICS (2)</t>
  </si>
  <si>
    <t>INFO 2900 SPECIAL TOPICS (3)</t>
  </si>
  <si>
    <t>INFO 2990 INTERNSHIP (1)</t>
  </si>
  <si>
    <t>INFO 2990 INTERNSHIP (2)</t>
  </si>
  <si>
    <t>INFO 2990 INTERNSHIP (3)</t>
  </si>
  <si>
    <t>INFO 2990 INTERNSHIP (4)</t>
  </si>
  <si>
    <t>ITEC 1010 INTRODUCTION TO ENGINEERING (3)</t>
  </si>
  <si>
    <t>ITEC 1030 ENGINEERING GRAPHICS, DRAFTING AND DESIGN (3)</t>
  </si>
  <si>
    <t>ITEC 1110 DRONE FLIGHT I (3)</t>
  </si>
  <si>
    <t>ITEC 1120 DRONE FLIGHT II (3)</t>
  </si>
  <si>
    <t>ITEC 1200 INTRODUCTION TO GEOGRAPHIC INFORMATION SYSTEMS (GIS) (3)</t>
  </si>
  <si>
    <t>ITEC 2900 SPECIAL TOPICS (1)</t>
  </si>
  <si>
    <t>ITEC 2900 SPECIAL TOPICS (2)</t>
  </si>
  <si>
    <t>ITEC 2900 SPECIAL TOPICS (3)</t>
  </si>
  <si>
    <t>ITEC 2990 INTERNSHIP (1)</t>
  </si>
  <si>
    <t>ITEC 2990 INTERNSHIP (2)</t>
  </si>
  <si>
    <t>ITEC 2990 INTERNSHIP (3)</t>
  </si>
  <si>
    <t>ITEC 2990 INTERNSHIP (4)</t>
  </si>
  <si>
    <t>MATH 0904 DEVELOPMENTAL MATH LAB (1)</t>
  </si>
  <si>
    <t>MATH 1020 TECHNICAL MATH (3)</t>
  </si>
  <si>
    <t>BSAD-BA, BSAD-E, CNST, GLA, INDT, HMSV-ADC, HMSV-CC, NASP-CTL, NASP-HTC</t>
  </si>
  <si>
    <t>MATH 1060 CONSTRUCTION MATH (3)</t>
  </si>
  <si>
    <t>MATH 1110 INTERMEDIATE ALGEBRA (4)</t>
  </si>
  <si>
    <t>BTNB, BSAD-BA, BSAD-E, ECED, GLA, HMSV-CC, HMSV-ADC, NASP-CTL, NASP-HTC, PARA, INDT</t>
  </si>
  <si>
    <t>MATH 1150 COLLEGE ALGEBRA (3)</t>
  </si>
  <si>
    <t>BTNB, BSAD-BA, BSAD-E, ECED, GLA, GSS, HMSV-CC, HMSV-ADC, NASP-CTL, NASP-HTC, PARA, IEH, INDT</t>
  </si>
  <si>
    <t>MATH 1600 ANALYTIC GEOMETRY AND CALCULUS I (5)</t>
  </si>
  <si>
    <t>ECED, GLA, HMSV-CC, HMSV-ADC, NASP-CTL, NASP-HTC, PARA</t>
  </si>
  <si>
    <t>MATH 2020 GEOMETRY FOR ELEMENTARY SCHOOL TEACHERS (3)</t>
  </si>
  <si>
    <t>MATH 2030 CONTEMPORARY MATHEMATICS (3)</t>
  </si>
  <si>
    <t>MATH 2170 APPLIED STATISTICS (3)</t>
  </si>
  <si>
    <t>BTNB, IEH</t>
  </si>
  <si>
    <t>ECED, BSAD-E, GLA, HMSV-CC, HMSV-ADC, NASP-CTL, NASP-HTC, PARA</t>
  </si>
  <si>
    <t>MATH 2300 MATH FOR ELEMENTARY TEACHERS (3)</t>
  </si>
  <si>
    <t>MATH 2400 BUSINESS CALCULUS (3)</t>
  </si>
  <si>
    <t>MATH 2900 SPECIAL TOPICS (1)</t>
  </si>
  <si>
    <t>MATH 2900 SPECIAL TOPICS (2)</t>
  </si>
  <si>
    <t>MATH 2900 SPECIAL TOPICS (3)</t>
  </si>
  <si>
    <t>MATH 2990 INTERNSHIP (1)</t>
  </si>
  <si>
    <t>MATH 2990 INTERNSHIP (2)</t>
  </si>
  <si>
    <t>MATH 2990 INTERNSHIP (3)</t>
  </si>
  <si>
    <t>MATH 2990 INTERNSHIP (4)</t>
  </si>
  <si>
    <t>MUSC 1010 INTRODUCTION TO MUSIC (3)</t>
  </si>
  <si>
    <t>MUSC 2900 SPECIAL TOPICS (1)</t>
  </si>
  <si>
    <t>MUSC 2900 SPECIAL TOPICS (2)</t>
  </si>
  <si>
    <t>MUSC 2900 SPECIAL TOPICS (3)</t>
  </si>
  <si>
    <t>MUSC 2990 INTERNSHIP (1)</t>
  </si>
  <si>
    <t>MUSC 2990 INTERNSHIP (2)</t>
  </si>
  <si>
    <t>MUSC 2990 INTERNSHIP (3)</t>
  </si>
  <si>
    <t>MUSC 2990 INTERNSHIP (4)</t>
  </si>
  <si>
    <t>NASP 1010 INTRODUCTION TO NATIVE AMERICAN STUDIES (3)</t>
  </si>
  <si>
    <t>BSAD-BA, BSAD-E, GLA, HMSV-CC, HMSV-ADC, NASP-HTC, PARA, INDT</t>
  </si>
  <si>
    <t>1NH</t>
  </si>
  <si>
    <t>BSAD-BA, BSAD-E, CNST, ECED, GLA, GSS, HMSV-CC, HMSV-ADC, PARA, IEH, INDT</t>
  </si>
  <si>
    <t>NASP-CTL, NASP-HTC,  CTL-C</t>
  </si>
  <si>
    <t>HTC-C, TIL-C</t>
  </si>
  <si>
    <t>NASP 1020 CULTURES &amp; PEOPLES OF NATIVE AMERICA (3)</t>
  </si>
  <si>
    <t>BTNB, BSAD-BA, BSAD-E, CNST, ECED, GLA, GSS, HMSV-CC, HMSV-ADC, PARA, IEH, INDT, NASP-CTL, NASP-HTC</t>
  </si>
  <si>
    <t>NASP 1030 NATIVE AMERICAN HISTORY TO 1890 (3)</t>
  </si>
  <si>
    <t>BSAD-BA, BSAD-E, GLA, HMSV-CC, HMSV-ADC, NASP-CTL, PARA, INDT</t>
  </si>
  <si>
    <t>NASP-HTC</t>
  </si>
  <si>
    <t>NASP 1040 NATIVE AMERICAN HISTORY SINCE 1890 (3)</t>
  </si>
  <si>
    <t>BSAD-BA, BSAD-E, GLA, HMSV-CC, HMSV-ADC,  PARA, INDT</t>
  </si>
  <si>
    <t>NASP 1050 NATIVE AMERICAN WORLD VIEWS (3)</t>
  </si>
  <si>
    <t>TIL-C, PARA</t>
  </si>
  <si>
    <t>NASP 1060 ISSUES IN NATIVE AMERICAN PSYCHOLOGY (3)</t>
  </si>
  <si>
    <t>NASP 1070 NATIVE AMERICAN ARCHIVAL RESEARCH (3)</t>
  </si>
  <si>
    <t>NASP 1080 NATIVE AMERICAN EDUCATION (3)</t>
  </si>
  <si>
    <t>BTNB, BSAD-BA, BSAD-E, CNST, ECED, GLA, GSS, HMSV-CC, HMSV-ADC, IEH, INDT, NASP-CTL, NASP-HTC</t>
  </si>
  <si>
    <t>NASP 1090 NATIVE AMERICAN ARTS (3)</t>
  </si>
  <si>
    <t>BTNB, BSAD-BA, BSAD-E, ECED, PARA, GLA, HMSV-ADC, HMSV-CC, NASP-CTL, NASP-HTC</t>
  </si>
  <si>
    <t>NASP 1100 NATIVE AMERICAN MUSIC (3)</t>
  </si>
  <si>
    <t>NASP 1130 NATIVE AMERICAN MYTHOLOGY (3)</t>
  </si>
  <si>
    <t>NASP 1140 NATIVE AMERICAN SPIRITUALITY (3)</t>
  </si>
  <si>
    <t>NASP 1410 UmóⁿHoⁿ  LANGUAGE I (4)</t>
  </si>
  <si>
    <t>1NL</t>
  </si>
  <si>
    <t>HTC-C</t>
  </si>
  <si>
    <t>TIL-C, NASP-HTC</t>
  </si>
  <si>
    <t>NASP 1420 UmóⁿHoⁿ LANGUAGE II (4)</t>
  </si>
  <si>
    <t>BTNB, BSAD-BA, BSAD-E, GLA, GSS, NASP-CTL, NASP-HTC, IEH, HMSV-ADC, HMSV-CC</t>
  </si>
  <si>
    <t>NASP 1510 DAKOTA LANGUAGE I (4)</t>
  </si>
  <si>
    <t>BSAD-BA, BSAD-E, GLA, HMSV-CC, HMSV-ADC, NASP-CTL, NASP-HTC, PARA, IEH, INDT</t>
  </si>
  <si>
    <t>NASP 1520 DAKOTA LANGUAGE II (4)</t>
  </si>
  <si>
    <t>NASP 2010 INTRODUCTION TO TRIBAL NATION BUILDING (3)</t>
  </si>
  <si>
    <t>BSAD-BA, BSAD-E, CNST, ECED, GLA, GSS, NASP-CTL, NASP-HTC, PARA, HMSV-ADC, HMSV-CC</t>
  </si>
  <si>
    <t>CTL-C, TIL-C</t>
  </si>
  <si>
    <t>NASP-CTL</t>
  </si>
  <si>
    <t>NASP 2110 NATIVE AMERICAN LITERATURE (3)</t>
  </si>
  <si>
    <t>BTNB, BSAD-BA, BSAD-E, IEH, HMSV-ADC, HMSV-CC, GSS, NASP-CTL, NASP-HTC</t>
  </si>
  <si>
    <t>NASP-HTC, HTC-C, TIL-C</t>
  </si>
  <si>
    <t>NASP 2120 NATIVE AMERICAN COMMUNITY-BASED RESEARCH (3)</t>
  </si>
  <si>
    <t>NASP-HTC, HTC-C</t>
  </si>
  <si>
    <t>BTNB, BSAD-BA, BSAD-E, ECED, CNST,  GLA, GSS, PARA, HMSV-ADC, HMSV-CC, NASP-CTL, NASP-HTC</t>
  </si>
  <si>
    <t>NASP 2200 SANTEE DAKOTA TRIBAL HISTORY (3)</t>
  </si>
  <si>
    <t>NASP 2210 OMAHA TRIBAL HISTORY (3)</t>
  </si>
  <si>
    <t>NASP 2220 PONCA TRIBAL HISTORY (3)</t>
  </si>
  <si>
    <t>NASP 2230 DAKOTA CULTURE AND TRADITION (3)</t>
  </si>
  <si>
    <t>NASP 2240 OMAHA CULTURE AND TRADITION (3)</t>
  </si>
  <si>
    <t>NASP 2300 TRIBAL GOVERNMENT AND POLITICS (3)</t>
  </si>
  <si>
    <t>BSAD-BA, BSAD-E, CNST, ECED, GLA, GSS, HMSV-CC, HMSV-ADC, PARA, IEH, INDT, INDT, NASP-CTL, NASP-HTC</t>
  </si>
  <si>
    <t>NASP-CTL, CTL-C, TIL-C</t>
  </si>
  <si>
    <t>NASP 2340 GRANT WRITING IN TRIBAL DEVELOPMENT (3)</t>
  </si>
  <si>
    <t>NASP-CTL, CTL-C, CC-C</t>
  </si>
  <si>
    <t>NASP 2350 GRANT WRITING IN TRIBAL DEVELOPMENT II (3)</t>
  </si>
  <si>
    <t>NASP 2430 OMAHA LANGUAGE III (3)</t>
  </si>
  <si>
    <t>BTNB, BSAD-BA, BSAD-E, CNST, ECED, GLA, GSS, PARA, IEH, INDT, HMSV-ADC, HMSV-CC, NASP-CTL, NASP-HTC</t>
  </si>
  <si>
    <t>ECED, CNST, GLA, GSS, HMSV-CC, HMSV-ADC, PARA, IEH, NASP-CTL, NASP-HTC</t>
  </si>
  <si>
    <t>NASP 2440 OMAHA LANGUAGE IV (3)</t>
  </si>
  <si>
    <t xml:space="preserve">ECED, CNST, GLA, GSS, NASP-CTL, NASP-HTC, PARA, IEH, HMSV-CC, HMSV-ADC, </t>
  </si>
  <si>
    <t>NASP 2530 DAKOTA LANGUAGE III (3)</t>
  </si>
  <si>
    <t>NASP 2540 DAKOTA LANGUAGE IV (3)</t>
  </si>
  <si>
    <t>BTNB, BSAD-BA, BSAD-E, CNST, ECED, GLA, GSS, PARA, IEH, INDT, HMSV-ADC, HMSV-CC, NASP-HTC, NASP-CTL</t>
  </si>
  <si>
    <t>NASP 2810 CONTEMPORARY NATIVE ISSUES (3)</t>
  </si>
  <si>
    <t>NASP 2900 SPECIAL TOPICS (1)</t>
  </si>
  <si>
    <t>NASP-CTL, NASP-HTC , CTL-C, HTC-C, TIL-C</t>
  </si>
  <si>
    <t>NASP 2900 SPECIAL TOPICS (2)</t>
  </si>
  <si>
    <t>NASP 2900 SPECIAL TOPICS (3)</t>
  </si>
  <si>
    <t>NASP 2990 INTERNSHIP (1)</t>
  </si>
  <si>
    <t>BSAD-BA, BSAD-E, GLA, HMSV-CC, HMSV-ADC, NASP-HTC, PARA</t>
  </si>
  <si>
    <t>NASP-CTL, CTL-C, HTC-C, TIL-C</t>
  </si>
  <si>
    <t>NASP 2990 INTERNSHIP (2)</t>
  </si>
  <si>
    <t>NASP 2990 INTERNSHIP (3)</t>
  </si>
  <si>
    <t>NASP 2990 INTERNSHIP (4)</t>
  </si>
  <si>
    <t>NASP 3200 SELF-DETERMINATION AND EDUCATIONAL ASSISTANCE ACT (3)</t>
  </si>
  <si>
    <t>NASP 3310 FEDERAL INDIAN LAW &amp; POLICY (3)</t>
  </si>
  <si>
    <t>NASP 4310 TRIBAL CONSTITUTIONS AND LAW (3)</t>
  </si>
  <si>
    <t>NASP 4320 TRIBAL CORPORATIONS, ECONOMIC DEVELOPMENT AND TAXATION (3)</t>
  </si>
  <si>
    <t>NASP 4330 TRIBAL MANAGEMENT &amp; LEADERSHIP (3)</t>
  </si>
  <si>
    <t>NASP 4900 SPECIAL TOPICS (1)</t>
  </si>
  <si>
    <t>NASP 4900 SPECIAL TOPICS (2)</t>
  </si>
  <si>
    <t>NASP 4900 SPECIAL TOPICS (3)</t>
  </si>
  <si>
    <t>NASP 4990 INTERNSHIP (1)</t>
  </si>
  <si>
    <t>NASP 4990 INTERNSHIP (2)</t>
  </si>
  <si>
    <t>NASP 4990 INTERNSHIP (3)</t>
  </si>
  <si>
    <t>NASP 4990 INTERNSHIP (4)</t>
  </si>
  <si>
    <t>NATR 2030 INTRODUCTION TO ENVIRONMENTAL ISSUES (3)</t>
  </si>
  <si>
    <t>NATR 2900 SPECIAL TOPICS (1)</t>
  </si>
  <si>
    <t>NATR 2900 SPECIAL TOPICS (2)</t>
  </si>
  <si>
    <t>NATR 2900 SPECIAL TOPICS (3)</t>
  </si>
  <si>
    <t>NATR 2990 INTERNSHIP (1)</t>
  </si>
  <si>
    <t>NATR 2990 INTERNSHIP (2)</t>
  </si>
  <si>
    <t>NATR 2990 INTERNSHIP (3)</t>
  </si>
  <si>
    <t>NATR 2990 INTERNSHIP (4)</t>
  </si>
  <si>
    <t>NURA 1110 NURSE AIDE (4)</t>
  </si>
  <si>
    <t>NURA 1190 MEDICATION AIDE (3)</t>
  </si>
  <si>
    <t>NURA 2900 SPECIAL TOPICS (1)</t>
  </si>
  <si>
    <t>NURA 2900 SPECIAL TOPICS (2)</t>
  </si>
  <si>
    <t>NURA 2900 SPECIAL TOPICS (3)</t>
  </si>
  <si>
    <t>NURA 2990 INTERNSHIP (1)</t>
  </si>
  <si>
    <t>NURA 2990 INTERNSHIP (2)</t>
  </si>
  <si>
    <t>NURA 2990 INTERNSHIP (3)</t>
  </si>
  <si>
    <t>NURA 2990 INTERNSHIP (4)</t>
  </si>
  <si>
    <t>PHYS 1100/1104 PHYSICAL SCIENCE (4)</t>
  </si>
  <si>
    <t>PHYS 1200/1204 APPLIED PHYSICS (4)</t>
  </si>
  <si>
    <t>PHYS 1410 ELEMENTARY GENERAL PHYSICS I (5)</t>
  </si>
  <si>
    <t>PHYS 1420 ELEMENTARY GENERAL PHYSICS II (5)</t>
  </si>
  <si>
    <t>PHYS 2000 UNDERSTANDING AND OBSERVING WEATHER (3)</t>
  </si>
  <si>
    <t>GSS, PARA, BTNB, BSAD-BA, BSAD-E, HMSV-ADC, HMSV-CC, GLA, GSS, NASP-CTL, NASP-HTC, ECED</t>
  </si>
  <si>
    <t>PHYS 2110 GENERAL PHYSICS I WITH CALCULUS (5)</t>
  </si>
  <si>
    <t>PHYS 2120 GENERAL PHYSICS II WITH CALCULUS (5)</t>
  </si>
  <si>
    <t>PHYS 2400 INTRODUCTION TO CLIMATE SCIENCE</t>
  </si>
  <si>
    <t>PARA, BTNB, BSAD-BA, BSAD-E, ECED, HMSV-ADC, HMSV-CC, GLA, GSS, NASP-CTL, NASP-HTC</t>
  </si>
  <si>
    <t>PHYS 2900 SPECIAL TOPICS (1)</t>
  </si>
  <si>
    <t xml:space="preserve">PHYS 2900 SPECIAL TOPICS (2) </t>
  </si>
  <si>
    <t>PHYS 2900 SPECIAL TOPICS (3)</t>
  </si>
  <si>
    <t>PHYS 2990 INTERNSHIP (1)</t>
  </si>
  <si>
    <t>PHYS 2990 INTERNSHIP (2)</t>
  </si>
  <si>
    <t>PHYS 2990 INTERNSHIP (3)</t>
  </si>
  <si>
    <t>PHYS 2990 INTERNSHIP (4)</t>
  </si>
  <si>
    <t>POLS 1000 AMERICAN GOVERNMENT (3)</t>
  </si>
  <si>
    <t>POLS 1600 INTERNATIONAL RELATIONS (3)</t>
  </si>
  <si>
    <t>POLS 2900 SPECIAL TOPICS (1)</t>
  </si>
  <si>
    <t>POLS 2900 SPECIAL TOPICS (2)</t>
  </si>
  <si>
    <t>POLS 2900 SPECIAL TOPICS (3)</t>
  </si>
  <si>
    <t>POLS 2990 INTERNSHIP (1)</t>
  </si>
  <si>
    <t>POLS 2990 INTERNSHIP (2)</t>
  </si>
  <si>
    <t>POLS 2990 INTERNSHIP (3)</t>
  </si>
  <si>
    <t>POLS 2990 INTERNSHIP (4)</t>
  </si>
  <si>
    <t>PSYC 1810 INTRODUCTION TO PSYCHOLOGY (3)</t>
  </si>
  <si>
    <t>BSAD-E, GLA, GSS, HMSV-CC, HMSV-ADC, NASP-CTL, NASP-HTC, INDT</t>
  </si>
  <si>
    <t>BTNB, BSAD-BA, BSAD-E, CNST, GLA, GSS, HMSV-CC, HMSV-ADC, NASP-CTL, NASP-HTC, PARA, IEH, ECED</t>
  </si>
  <si>
    <t>ADC-C, PN1-C</t>
  </si>
  <si>
    <t>PSYC 2000 HUMAN SEXUALITY (3)</t>
  </si>
  <si>
    <t>PSYC 2030 DEVELOPMENTAL PSYCHOLOGY (3)</t>
  </si>
  <si>
    <t>HMSV-CC, HMSV-ADC, ADC-C, PARA, PN2-C</t>
  </si>
  <si>
    <t>PSYC 2200 HUMAN DEVELOPMENT (3)</t>
  </si>
  <si>
    <t xml:space="preserve">PARA </t>
  </si>
  <si>
    <t>PSYC 2500 ABNORMAL PSYCHOLOGY (3)</t>
  </si>
  <si>
    <t>HMSV-ADC, HMSV-CC</t>
  </si>
  <si>
    <t>PSYC 2900 SPECIAL TOPICS (1)</t>
  </si>
  <si>
    <t>PSYC 2900 SPECIAL TOPICS (2)</t>
  </si>
  <si>
    <t>PSYC 2900 SPECIAL TOPICS (3)</t>
  </si>
  <si>
    <t>PSYC 2990 INTERNSHIP (1)</t>
  </si>
  <si>
    <t>PSYC 2990 INTERNSHIP (2)</t>
  </si>
  <si>
    <t>PSYC 2990 INTERNSHIP (3)</t>
  </si>
  <si>
    <t>PSYC 2990 INTERNSHIP (4)</t>
  </si>
  <si>
    <t>SOCI 1010 INTRODUCTION TO SOCIOLOGY (3)</t>
  </si>
  <si>
    <t>SOCI 1400 INTRODUCTION TO CULTURAL ANTHROPOLOGY (3)</t>
  </si>
  <si>
    <t>BTNB, BSAD-BA, BSAD-E, CNST, GLA, ECED, GSS, NASP-CTL, NASP-HTC, PARA, HMSV-ADC, HMSV-CC</t>
  </si>
  <si>
    <t>SOCI 2010 SOCIAL PROBLEMS (3)</t>
  </si>
  <si>
    <t>SOCI 2150 EXPLORING UNITY &amp; DIVERISTY (3)</t>
  </si>
  <si>
    <t>SOCI 2880 STATISTICS FOR SOCIAL SCIENCES (3)</t>
  </si>
  <si>
    <t>SOCI 2900 SPECIAL TOPICS (1)</t>
  </si>
  <si>
    <t>SOCI 2900 SPECIAL TOPICS (2)</t>
  </si>
  <si>
    <t>SOCI 2900 SPECIAL TOPICS (3)</t>
  </si>
  <si>
    <t>SOCI 2990 INTERNSHIP (1)</t>
  </si>
  <si>
    <t>SOCI 2990 INTERNSHIP (2)</t>
  </si>
  <si>
    <t>SOCI 2990 INTERNSHIP (3)</t>
  </si>
  <si>
    <t>SOCI 2990 INTERNSHIP (4)</t>
  </si>
  <si>
    <t>SPAN 1010 ELEMTENTARY SPANISH I (5)</t>
  </si>
  <si>
    <t>SPAN 1020 ELEMENTARY SPANISH II (5)</t>
  </si>
  <si>
    <t>SPAN 2010 INTERMEDIATE SPANISH I (3)</t>
  </si>
  <si>
    <t>SPAN 2020 INTERMEDIATE SPANISH II (3)</t>
  </si>
  <si>
    <t>SPAN 2900 SPECIAL TOPICS (1)</t>
  </si>
  <si>
    <t>SPAN 2900 SPECIAL TOPICS (2)</t>
  </si>
  <si>
    <t>SPAN 2900 SPECIAL TOPICS (3)</t>
  </si>
  <si>
    <t>SPAN 2990 INTERNSHIP (1)</t>
  </si>
  <si>
    <t>SPAN 2990 INTERNSHIP (2)</t>
  </si>
  <si>
    <t>SPAN 2990 INTERNSHIP (3)</t>
  </si>
  <si>
    <t>SPAN 2990 INTERNSHIP (4)</t>
  </si>
  <si>
    <t>SPCH 1110 PUBLIC SPEAKING (3)</t>
  </si>
  <si>
    <t>THEA 1010 INTRO TO THEATRE (3)</t>
  </si>
  <si>
    <t>THEA 2900 SPECIAL TOPICS (1)</t>
  </si>
  <si>
    <t>THEA 2900 SPECIAL TOPICS (2)</t>
  </si>
  <si>
    <t>THEA 2900 SPECIAL TOPICS (3)</t>
  </si>
  <si>
    <t>THEA 2990 INTERNSHIP (1)</t>
  </si>
  <si>
    <t>THEA 2990 INTERNSHIP (2)</t>
  </si>
  <si>
    <t>THEA 2990 INTERNSHIP (3)</t>
  </si>
  <si>
    <t>THEA 2990 INTERNSHIP (4)</t>
  </si>
  <si>
    <t>WELD 1010 INTRODUCTION TO WELDING (3)</t>
  </si>
  <si>
    <t>WELD 1020 WELDING BLUEPRINTS: SYMBOLS, TERMS AND DEFINITIONS (3)</t>
  </si>
  <si>
    <t>WELD 1100 INDUSTRIAL CUTTING (3)</t>
  </si>
  <si>
    <t>WELD 1200 GAS METAL ARC WELDING (GMAW) I (3)</t>
  </si>
  <si>
    <t>WELD 2900 SPECIAL TOPICS (1)</t>
  </si>
  <si>
    <t>WELD 2900 SPECIAL TOPICS (2)</t>
  </si>
  <si>
    <t>WELD 2900 SPECIAL TOPICS (3)</t>
  </si>
  <si>
    <t>WELD 2990 INTERNSHIP (1)</t>
  </si>
  <si>
    <t>WELD 2990 INTERNSHIP (2)</t>
  </si>
  <si>
    <t>WELD 2990 INTERNSHIP (3)</t>
  </si>
  <si>
    <t>WELD 2990 INTERNSHIP (4)</t>
  </si>
  <si>
    <t>Course not listed. Detail in comments (4 cr.)</t>
  </si>
  <si>
    <t>Note</t>
  </si>
  <si>
    <t>Course not listed. Detail in comments (3 cr.)</t>
  </si>
  <si>
    <t>Course not listed. Detail in comments (2 cr.)</t>
  </si>
  <si>
    <t>Course not listed. Detail in comments (1 cr.)</t>
  </si>
  <si>
    <t>Exempt from requirement after speaking with Registrar. Detail in comments.</t>
  </si>
  <si>
    <t>Abbreviation</t>
  </si>
  <si>
    <t>Requirement</t>
  </si>
  <si>
    <t>Categories</t>
  </si>
  <si>
    <t>Sub- category</t>
  </si>
  <si>
    <t>Abbreviation2</t>
  </si>
  <si>
    <t>Major</t>
  </si>
  <si>
    <t>Emphasis</t>
  </si>
  <si>
    <r>
      <t>ILO</t>
    </r>
    <r>
      <rPr>
        <b/>
        <sz val="14"/>
        <color rgb="FF000000"/>
        <rFont val="Aptos Narrow"/>
        <family val="2"/>
        <scheme val="minor"/>
      </rPr>
      <t>1</t>
    </r>
    <r>
      <rPr>
        <sz val="14"/>
        <color rgb="FF000000"/>
        <rFont val="Aptos Narrow"/>
        <family val="2"/>
        <scheme val="minor"/>
      </rPr>
      <t>: Native Cultures</t>
    </r>
  </si>
  <si>
    <r>
      <t xml:space="preserve">Native </t>
    </r>
    <r>
      <rPr>
        <b/>
        <sz val="14"/>
        <color rgb="FF000000"/>
        <rFont val="Aptos Narrow"/>
        <family val="2"/>
        <scheme val="minor"/>
      </rPr>
      <t>L</t>
    </r>
    <r>
      <rPr>
        <sz val="14"/>
        <color rgb="FF000000"/>
        <rFont val="Aptos Narrow"/>
        <family val="2"/>
        <scheme val="minor"/>
      </rPr>
      <t>anguages</t>
    </r>
  </si>
  <si>
    <t>-</t>
  </si>
  <si>
    <t>Business Administration &amp; Tribal Nation Building</t>
  </si>
  <si>
    <r>
      <t xml:space="preserve">Native </t>
    </r>
    <r>
      <rPr>
        <b/>
        <sz val="14"/>
        <color rgb="FF000000"/>
        <rFont val="Aptos Narrow"/>
        <family val="2"/>
        <scheme val="minor"/>
      </rPr>
      <t>H</t>
    </r>
    <r>
      <rPr>
        <sz val="14"/>
        <color rgb="FF000000"/>
        <rFont val="Aptos Narrow"/>
        <family val="2"/>
        <scheme val="minor"/>
      </rPr>
      <t>istory</t>
    </r>
  </si>
  <si>
    <t xml:space="preserve">Business </t>
  </si>
  <si>
    <t>Business Administration</t>
  </si>
  <si>
    <r>
      <t>ILO</t>
    </r>
    <r>
      <rPr>
        <b/>
        <sz val="14"/>
        <color rgb="FF000000"/>
        <rFont val="Aptos Narrow"/>
        <family val="2"/>
        <scheme val="minor"/>
      </rPr>
      <t>2</t>
    </r>
    <r>
      <rPr>
        <sz val="14"/>
        <color rgb="FF000000"/>
        <rFont val="Aptos Narrow"/>
        <family val="2"/>
        <scheme val="minor"/>
      </rPr>
      <t>: Communication</t>
    </r>
  </si>
  <si>
    <r>
      <t>W</t>
    </r>
    <r>
      <rPr>
        <sz val="14"/>
        <color rgb="FF000000"/>
        <rFont val="Aptos Narrow"/>
        <family val="2"/>
        <scheme val="minor"/>
      </rPr>
      <t>ritten Communication</t>
    </r>
  </si>
  <si>
    <t>Enterpreneurship</t>
  </si>
  <si>
    <t>Carpentry</t>
  </si>
  <si>
    <r>
      <t>O</t>
    </r>
    <r>
      <rPr>
        <sz val="14"/>
        <color rgb="FF000000"/>
        <rFont val="Aptos Narrow"/>
        <family val="2"/>
        <scheme val="minor"/>
      </rPr>
      <t>ral Communication</t>
    </r>
  </si>
  <si>
    <t>Industrial Trades</t>
  </si>
  <si>
    <r>
      <t>ILO</t>
    </r>
    <r>
      <rPr>
        <b/>
        <sz val="14"/>
        <color rgb="FF000000"/>
        <rFont val="Aptos Narrow"/>
        <family val="2"/>
        <scheme val="minor"/>
      </rPr>
      <t>3</t>
    </r>
    <r>
      <rPr>
        <sz val="14"/>
        <color rgb="FF000000"/>
        <rFont val="Aptos Narrow"/>
        <family val="2"/>
        <scheme val="minor"/>
      </rPr>
      <t>: Critical Analytical &amp; Creative Thinking Skills</t>
    </r>
  </si>
  <si>
    <r>
      <t>A</t>
    </r>
    <r>
      <rPr>
        <sz val="14"/>
        <color rgb="FF000000"/>
        <rFont val="Aptos Narrow"/>
        <family val="2"/>
        <scheme val="minor"/>
      </rPr>
      <t>rts &amp; Humanities</t>
    </r>
  </si>
  <si>
    <t>Paraeducator/ Pre-teacher</t>
  </si>
  <si>
    <r>
      <t>Q</t>
    </r>
    <r>
      <rPr>
        <sz val="14"/>
        <color rgb="FF000000"/>
        <rFont val="Aptos Narrow"/>
        <family val="2"/>
        <scheme val="minor"/>
      </rPr>
      <t>uantitative Reasoning</t>
    </r>
  </si>
  <si>
    <t>Early Childhood Education</t>
  </si>
  <si>
    <r>
      <t>L</t>
    </r>
    <r>
      <rPr>
        <sz val="14"/>
        <color rgb="FF000000"/>
        <rFont val="Aptos Narrow"/>
        <family val="2"/>
        <scheme val="minor"/>
      </rPr>
      <t>ab Science</t>
    </r>
  </si>
  <si>
    <t>GLA</t>
  </si>
  <si>
    <t>General Liberal Arts</t>
  </si>
  <si>
    <r>
      <t>ILO</t>
    </r>
    <r>
      <rPr>
        <b/>
        <sz val="14"/>
        <color rgb="FF000000"/>
        <rFont val="Aptos Narrow"/>
        <family val="2"/>
        <scheme val="minor"/>
      </rPr>
      <t>4</t>
    </r>
    <r>
      <rPr>
        <sz val="14"/>
        <color rgb="FF000000"/>
        <rFont val="Aptos Narrow"/>
        <family val="2"/>
        <scheme val="minor"/>
      </rPr>
      <t>: Research and Investigative Skills, Diversity</t>
    </r>
  </si>
  <si>
    <r>
      <t>T</t>
    </r>
    <r>
      <rPr>
        <sz val="14"/>
        <color rgb="FF000000"/>
        <rFont val="Aptos Narrow"/>
        <family val="2"/>
        <scheme val="minor"/>
      </rPr>
      <t>echnology</t>
    </r>
  </si>
  <si>
    <t>Indigenous Environmental Health</t>
  </si>
  <si>
    <r>
      <t>G</t>
    </r>
    <r>
      <rPr>
        <sz val="14"/>
        <color rgb="FF000000"/>
        <rFont val="Aptos Narrow"/>
        <family val="2"/>
        <scheme val="minor"/>
      </rPr>
      <t>lobal Awareness</t>
    </r>
  </si>
  <si>
    <t>General Science Studies</t>
  </si>
  <si>
    <r>
      <t>ILO</t>
    </r>
    <r>
      <rPr>
        <b/>
        <sz val="14"/>
        <color rgb="FF000000"/>
        <rFont val="Aptos Narrow"/>
        <family val="2"/>
        <scheme val="minor"/>
      </rPr>
      <t>5</t>
    </r>
    <r>
      <rPr>
        <sz val="14"/>
        <color rgb="FF000000"/>
        <rFont val="Aptos Narrow"/>
        <family val="2"/>
        <scheme val="minor"/>
      </rPr>
      <t>: Wellness</t>
    </r>
  </si>
  <si>
    <r>
      <t>C</t>
    </r>
    <r>
      <rPr>
        <sz val="14"/>
        <color rgb="FF000000"/>
        <rFont val="Aptos Narrow"/>
        <family val="2"/>
        <scheme val="minor"/>
      </rPr>
      <t>ollege Skills</t>
    </r>
  </si>
  <si>
    <t>Human Services</t>
  </si>
  <si>
    <t>Community Counseling</t>
  </si>
  <si>
    <t>HMSV-ADC</t>
  </si>
  <si>
    <t>Alcohol &amp; Drug Counseling</t>
  </si>
  <si>
    <t>5H1</t>
  </si>
  <si>
    <r>
      <t>H</t>
    </r>
    <r>
      <rPr>
        <sz val="14"/>
        <color rgb="FF000000"/>
        <rFont val="Aptos Narrow"/>
        <family val="2"/>
        <scheme val="minor"/>
      </rPr>
      <t>ealth &amp; Wellness</t>
    </r>
  </si>
  <si>
    <t>Native American Studies</t>
  </si>
  <si>
    <t>Contemporary Tribal Leadership</t>
  </si>
  <si>
    <t>5H2</t>
  </si>
  <si>
    <t>History and Traditional Culture</t>
  </si>
  <si>
    <t>Core Requirement</t>
  </si>
  <si>
    <t>Certificate</t>
  </si>
  <si>
    <t>Foundational Core Requirements</t>
  </si>
  <si>
    <t>Entrepreneurship</t>
  </si>
  <si>
    <t>Professional Core Requirements</t>
  </si>
  <si>
    <t>Child Development Associate- Infant &amp; Toddler</t>
  </si>
  <si>
    <r>
      <t>El</t>
    </r>
    <r>
      <rPr>
        <sz val="14"/>
        <color rgb="FF000000"/>
        <rFont val="Aptos Narrow"/>
        <family val="2"/>
        <scheme val="minor"/>
      </rPr>
      <t>ective</t>
    </r>
  </si>
  <si>
    <t>Child Development Associate- Preschool</t>
  </si>
  <si>
    <r>
      <rPr>
        <b/>
        <sz val="14"/>
        <color rgb="FF000000"/>
        <rFont val="Aptos Narrow"/>
        <family val="2"/>
        <scheme val="minor"/>
      </rPr>
      <t>D</t>
    </r>
    <r>
      <rPr>
        <sz val="14"/>
        <color rgb="FF000000"/>
        <rFont val="Aptos Narrow"/>
        <family val="2"/>
        <scheme val="minor"/>
      </rPr>
      <t>e</t>
    </r>
    <r>
      <rPr>
        <b/>
        <sz val="14"/>
        <color rgb="FF000000"/>
        <rFont val="Aptos Narrow"/>
        <family val="2"/>
        <scheme val="minor"/>
      </rPr>
      <t>v</t>
    </r>
    <r>
      <rPr>
        <sz val="14"/>
        <color rgb="FF000000"/>
        <rFont val="Aptos Narrow"/>
        <family val="2"/>
        <scheme val="minor"/>
      </rPr>
      <t xml:space="preserve">elopmental </t>
    </r>
  </si>
  <si>
    <t>Teaching Indigenous Learners</t>
  </si>
  <si>
    <t>PCC</t>
  </si>
  <si>
    <t>Professional Core Requirements Compulsory</t>
  </si>
  <si>
    <t>1st Choice within Core Requirement</t>
  </si>
  <si>
    <t>2nd Choice within Core Requirement</t>
  </si>
  <si>
    <t>3rd Choice within Core Requirement</t>
  </si>
  <si>
    <t>CTL-C</t>
  </si>
  <si>
    <t>4th Choice within Core Requirement</t>
  </si>
  <si>
    <t>Pre-Nursing I</t>
  </si>
  <si>
    <t>Nebraska Indian Community College</t>
  </si>
  <si>
    <t>Associate of Arts</t>
  </si>
  <si>
    <t>Name:</t>
  </si>
  <si>
    <t>Faculty Advisor</t>
  </si>
  <si>
    <t>Student ID:</t>
  </si>
  <si>
    <t>Retention Advisor:</t>
  </si>
  <si>
    <t>Date:</t>
  </si>
  <si>
    <t>Last Updated By:</t>
  </si>
  <si>
    <t>Listed below are the requirements for your NICC degree, which are split up into three main requirements: General Education, Core, and Electives. Each of these areas has specific requirements within to help you along your degree path. Based on the required areas, fill in courses as planned/completed with your Faculty Advisor and/or Retention Advisor.</t>
  </si>
  <si>
    <t>Requirement #1: GENERAL EDUCATION</t>
  </si>
  <si>
    <t>(Minimum of 36 credits)</t>
  </si>
  <si>
    <t>General Education Requirements (Gen. Ed.s) help students build interdisciplinary skills. Gen. Ed. courses align with NICC's Learning Outcomes/Goals (ILOs) including the areas of: 1.) Native Cultures, 2.) Communication, 3.) Critical, Analytical &amp; Creative Thinking Skills, 4.) Research and Investigative Skills, Diversity, and 5.) Wellness, along with sub-categories detailed below. With your advisors, chose from the courses below to fulfil your general education requirements.</t>
  </si>
  <si>
    <t>General Education Outcome</t>
  </si>
  <si>
    <t>Sub-Categories</t>
  </si>
  <si>
    <t>Approved Courses</t>
  </si>
  <si>
    <t>Approved Course Code/Name/Credits</t>
  </si>
  <si>
    <t>Term Completed</t>
  </si>
  <si>
    <t>Term</t>
  </si>
  <si>
    <t>Year</t>
  </si>
  <si>
    <t xml:space="preserve">       ILO 1: 
Native Cultures</t>
  </si>
  <si>
    <t>Native Languages
(3-4 credits)</t>
  </si>
  <si>
    <r>
      <rPr>
        <u/>
        <sz val="10"/>
        <color rgb="FF000000"/>
        <rFont val="Times New Roman"/>
      </rPr>
      <t>NASP</t>
    </r>
    <r>
      <rPr>
        <sz val="10"/>
        <color rgb="FF000000"/>
        <rFont val="Times New Roman"/>
      </rPr>
      <t xml:space="preserve"> 1410*, 1420, 1510*, 1520, 2430, 2440, 2530, 2540</t>
    </r>
  </si>
  <si>
    <t>Choose a course</t>
  </si>
  <si>
    <t>Native History
(3 credits)</t>
  </si>
  <si>
    <r>
      <rPr>
        <u/>
        <sz val="10"/>
        <color rgb="FF000000"/>
        <rFont val="Times New Roman"/>
      </rPr>
      <t>NASP</t>
    </r>
    <r>
      <rPr>
        <sz val="10"/>
        <color rgb="FF000000"/>
        <rFont val="Times New Roman"/>
      </rPr>
      <t xml:space="preserve"> 1010, 1020, 1030, 1040, 1080*, 2110, 2120, 2200, 2210, 2220, 2230, 2240, 2300</t>
    </r>
  </si>
  <si>
    <t xml:space="preserve">       ILO 2: Communication</t>
  </si>
  <si>
    <t>Written Communication
(6 credits)</t>
  </si>
  <si>
    <r>
      <rPr>
        <u/>
        <sz val="10"/>
        <color rgb="FF000000"/>
        <rFont val="Times New Roman"/>
      </rPr>
      <t>ENGL</t>
    </r>
    <r>
      <rPr>
        <sz val="10"/>
        <color rgb="FF000000"/>
        <rFont val="Times New Roman"/>
      </rPr>
      <t xml:space="preserve"> 1010*</t>
    </r>
  </si>
  <si>
    <r>
      <rPr>
        <u/>
        <sz val="10"/>
        <color rgb="FF000000"/>
        <rFont val="Times New Roman"/>
      </rPr>
      <t>ENGL</t>
    </r>
    <r>
      <rPr>
        <sz val="10"/>
        <color rgb="FF000000"/>
        <rFont val="Times New Roman"/>
      </rPr>
      <t xml:space="preserve"> 1020*</t>
    </r>
  </si>
  <si>
    <t>Oral Communication:
(3 credits)</t>
  </si>
  <si>
    <r>
      <rPr>
        <u/>
        <sz val="10"/>
        <color rgb="FF000000"/>
        <rFont val="Times New Roman"/>
      </rPr>
      <t>SPCH</t>
    </r>
    <r>
      <rPr>
        <sz val="10"/>
        <color rgb="FF000000"/>
        <rFont val="Times New Roman"/>
      </rPr>
      <t xml:space="preserve"> 1110, </t>
    </r>
    <r>
      <rPr>
        <u/>
        <sz val="10"/>
        <color rgb="FF000000"/>
        <rFont val="Times New Roman"/>
      </rPr>
      <t>NASP</t>
    </r>
    <r>
      <rPr>
        <sz val="10"/>
        <color rgb="FF000000"/>
        <rFont val="Times New Roman"/>
      </rPr>
      <t xml:space="preserve"> 2430, 2440, 2530, 2540</t>
    </r>
  </si>
  <si>
    <t>ILO 3: Critical, Analytical &amp; Creative Thinking Skills</t>
  </si>
  <si>
    <t>Arts &amp; Humanities
(3-4 credits)</t>
  </si>
  <si>
    <r>
      <rPr>
        <u/>
        <sz val="10"/>
        <color rgb="FF000000"/>
        <rFont val="Times New Roman"/>
      </rPr>
      <t>PSYC</t>
    </r>
    <r>
      <rPr>
        <sz val="10"/>
        <color rgb="FF000000"/>
        <rFont val="Times New Roman"/>
      </rPr>
      <t xml:space="preserve"> 1810*</t>
    </r>
  </si>
  <si>
    <t>Quantitative Reasoning
(3 credits)</t>
  </si>
  <si>
    <r>
      <rPr>
        <u/>
        <sz val="10"/>
        <color rgb="FF000000"/>
        <rFont val="Times New Roman"/>
      </rPr>
      <t>MATH</t>
    </r>
    <r>
      <rPr>
        <sz val="10"/>
        <color rgb="FF000000"/>
        <rFont val="Times New Roman"/>
      </rPr>
      <t xml:space="preserve"> 1110*, 1150, 1600, 2170</t>
    </r>
  </si>
  <si>
    <t>Lab Science
(4 credits)</t>
  </si>
  <si>
    <r>
      <rPr>
        <u/>
        <sz val="10"/>
        <color rgb="FF000000"/>
        <rFont val="Times New Roman"/>
      </rPr>
      <t xml:space="preserve">AGRI </t>
    </r>
    <r>
      <rPr>
        <sz val="10"/>
        <color rgb="FF000000"/>
        <rFont val="Times New Roman"/>
      </rPr>
      <t xml:space="preserve">1010/1014, 1150/1154, </t>
    </r>
    <r>
      <rPr>
        <u/>
        <sz val="10"/>
        <color rgb="FF000000"/>
        <rFont val="Times New Roman"/>
      </rPr>
      <t>BIOS</t>
    </r>
    <r>
      <rPr>
        <sz val="10"/>
        <color rgb="FF000000"/>
        <rFont val="Times New Roman"/>
      </rPr>
      <t xml:space="preserve"> 1010/1014, 1110/1114, 1200/1204, 1210/1214, 2250/2254, 2260/2264, 2460/2464, </t>
    </r>
    <r>
      <rPr>
        <u/>
        <sz val="10"/>
        <color rgb="FF000000"/>
        <rFont val="Times New Roman"/>
      </rPr>
      <t>CHEM</t>
    </r>
    <r>
      <rPr>
        <sz val="10"/>
        <color rgb="FF000000"/>
        <rFont val="Times New Roman"/>
      </rPr>
      <t xml:space="preserve"> 1050/1054, 1090/1094, 1100/1104, </t>
    </r>
    <r>
      <rPr>
        <u/>
        <sz val="10"/>
        <color rgb="FF000000"/>
        <rFont val="Times New Roman"/>
      </rPr>
      <t>PHYS</t>
    </r>
    <r>
      <rPr>
        <sz val="10"/>
        <color rgb="FF000000"/>
        <rFont val="Times New Roman"/>
      </rPr>
      <t xml:space="preserve"> 1100/1104*, 1200/1204</t>
    </r>
  </si>
  <si>
    <t xml:space="preserve"> ILO 4: Research and Investigative Skills, Diversity</t>
  </si>
  <si>
    <t>Technology
(1-3 credits)</t>
  </si>
  <si>
    <r>
      <rPr>
        <u/>
        <sz val="10"/>
        <color rgb="FF000000"/>
        <rFont val="Times New Roman"/>
      </rPr>
      <t>EDUC</t>
    </r>
    <r>
      <rPr>
        <sz val="10"/>
        <color rgb="FF000000"/>
        <rFont val="Times New Roman"/>
      </rPr>
      <t xml:space="preserve"> 2590, </t>
    </r>
    <r>
      <rPr>
        <u/>
        <sz val="10"/>
        <color rgb="FF000000"/>
        <rFont val="Times New Roman"/>
      </rPr>
      <t>INFO</t>
    </r>
    <r>
      <rPr>
        <sz val="10"/>
        <color rgb="FF000000"/>
        <rFont val="Times New Roman"/>
      </rPr>
      <t xml:space="preserve"> 1010*, 1011, 1012, 1013, 1200, 1600, 2100, 2150, 2200, 2300, 2400, 2420, 2500</t>
    </r>
  </si>
  <si>
    <t>Global Awareness
(3-4 credits)</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</si>
  <si>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EDUC</t>
    </r>
    <r>
      <rPr>
        <sz val="10"/>
        <color rgb="FF000000"/>
        <rFont val="Times New Roman"/>
      </rPr>
      <t xml:space="preserve"> 2050,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</si>
  <si>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t xml:space="preserve"> ILO 5: Wellness</t>
  </si>
  <si>
    <t>College Skills
(3 credits)</t>
  </si>
  <si>
    <r>
      <t>EDUC</t>
    </r>
    <r>
      <rPr>
        <sz val="10"/>
        <color theme="1"/>
        <rFont val="Times New Roman"/>
        <family val="1"/>
      </rPr>
      <t xml:space="preserve"> 1010</t>
    </r>
  </si>
  <si>
    <r>
      <rPr>
        <u/>
        <sz val="10"/>
        <color rgb="FF000000"/>
        <rFont val="Times New Roman"/>
      </rPr>
      <t>ECED</t>
    </r>
    <r>
      <rPr>
        <sz val="10"/>
        <color rgb="FF000000"/>
        <rFont val="Times New Roman"/>
      </rPr>
      <t xml:space="preserve"> 2080, 2090, </t>
    </r>
    <r>
      <rPr>
        <u/>
        <sz val="10"/>
        <color rgb="FF000000"/>
        <rFont val="Times New Roman"/>
      </rPr>
      <t>EDUC</t>
    </r>
    <r>
      <rPr>
        <sz val="10"/>
        <color rgb="FF000000"/>
        <rFont val="Times New Roman"/>
      </rPr>
      <t xml:space="preserve"> 1020</t>
    </r>
  </si>
  <si>
    <t>Health and Wellness
(4 credits)</t>
  </si>
  <si>
    <r>
      <rPr>
        <u/>
        <sz val="10"/>
        <color rgb="FF000000"/>
        <rFont val="Times New Roman"/>
      </rPr>
      <t xml:space="preserve">AGRI </t>
    </r>
    <r>
      <rPr>
        <sz val="10"/>
        <color rgb="FF000000"/>
        <rFont val="Times New Roman"/>
      </rPr>
      <t xml:space="preserve">1048, 1050, 2340, </t>
    </r>
    <r>
      <rPr>
        <u/>
        <sz val="10"/>
        <color rgb="FF000000"/>
        <rFont val="Times New Roman"/>
      </rPr>
      <t>ECED</t>
    </r>
    <r>
      <rPr>
        <sz val="10"/>
        <color rgb="FF000000"/>
        <rFont val="Times New Roman"/>
      </rPr>
      <t xml:space="preserve"> 1260, </t>
    </r>
    <r>
      <rPr>
        <u/>
        <sz val="10"/>
        <color rgb="FF000000"/>
        <rFont val="Times New Roman"/>
      </rPr>
      <t>ENGL</t>
    </r>
    <r>
      <rPr>
        <sz val="10"/>
        <color rgb="FF000000"/>
        <rFont val="Times New Roman"/>
      </rPr>
      <t xml:space="preserve"> 1040, </t>
    </r>
    <r>
      <rPr>
        <u/>
        <sz val="10"/>
        <color rgb="FF000000"/>
        <rFont val="Times New Roman"/>
      </rPr>
      <t>HLTH</t>
    </r>
    <r>
      <rPr>
        <sz val="10"/>
        <color rgb="FF000000"/>
        <rFont val="Times New Roman"/>
      </rPr>
      <t xml:space="preserve"> 1010, 1020, 1040, 1041, 1042, 1043, 1044, 1045, 1046, 1047, 1060, 2300, 2310*, </t>
    </r>
    <r>
      <rPr>
        <u/>
        <sz val="10"/>
        <color rgb="FF000000"/>
        <rFont val="Times New Roman"/>
      </rPr>
      <t>NASP</t>
    </r>
    <r>
      <rPr>
        <sz val="10"/>
        <color rgb="FF000000"/>
        <rFont val="Times New Roman"/>
      </rPr>
      <t xml:space="preserve"> 1090, 1140, </t>
    </r>
    <r>
      <rPr>
        <u/>
        <sz val="10"/>
        <color rgb="FF000000"/>
        <rFont val="Times New Roman"/>
      </rPr>
      <t>NURA</t>
    </r>
    <r>
      <rPr>
        <sz val="10"/>
        <color rgb="FF000000"/>
        <rFont val="Times New Roman"/>
      </rPr>
      <t xml:space="preserve"> 1110, 1190 </t>
    </r>
  </si>
  <si>
    <r>
      <rPr>
        <b/>
        <sz val="9"/>
        <color theme="1"/>
        <rFont val="Times New Roman"/>
        <family val="1"/>
      </rPr>
      <t xml:space="preserve">TOTAL GENERAL EDUCATION CREDITS EARNED
</t>
    </r>
    <r>
      <rPr>
        <i/>
        <sz val="9"/>
        <color theme="1"/>
        <rFont val="Times New Roman"/>
        <family val="1"/>
      </rPr>
      <t>(Minimum of 36 credits)</t>
    </r>
    <r>
      <rPr>
        <b/>
        <i/>
        <sz val="8"/>
        <color theme="1"/>
        <rFont val="Times New Roman"/>
        <family val="1"/>
      </rPr>
      <t xml:space="preserve">
</t>
    </r>
    <r>
      <rPr>
        <i/>
        <sz val="8"/>
        <color theme="1"/>
        <rFont val="Times New Roman"/>
        <family val="1"/>
      </rPr>
      <t>Extra credits may be added to elective requirements. Speak with Advisor for details.</t>
    </r>
  </si>
  <si>
    <r>
      <rPr>
        <b/>
        <sz val="12"/>
        <color rgb="FFFFFFFF"/>
        <rFont val="Times New Roman"/>
      </rPr>
      <t xml:space="preserve">Requirement #2: CORE
</t>
    </r>
    <r>
      <rPr>
        <b/>
        <i/>
        <sz val="10"/>
        <color rgb="FFFFFFFF"/>
        <rFont val="Times New Roman"/>
      </rPr>
      <t>(24 credits)</t>
    </r>
  </si>
  <si>
    <t>Core Requirements are courses that are required for the specific major. These courses help create the foundation of your specific area of study and will also help provide a strong background entering into higher-level courses. With your advisors, chose from the courses below to fulfil your core requirements.</t>
  </si>
  <si>
    <t>Complete the Core Required 15 Credits below:</t>
  </si>
  <si>
    <t>ECED 1150*</t>
  </si>
  <si>
    <t>ECED 1110*</t>
  </si>
  <si>
    <t>ECED 1120</t>
  </si>
  <si>
    <t>ECED 1260*</t>
  </si>
  <si>
    <t>ECED 1220</t>
  </si>
  <si>
    <t>ECED 1610</t>
  </si>
  <si>
    <t>ECED 1620</t>
  </si>
  <si>
    <t>ECED 1630</t>
  </si>
  <si>
    <t>Choose 9 Credits from the Core Courses below:</t>
  </si>
  <si>
    <t>Choose from: ECED 1050*, 1060*, 1160*, 1230, 2050*, 2060*, 2070*, 2450*</t>
  </si>
  <si>
    <r>
      <t xml:space="preserve">TOTAL CORE CREDITS EARNED 
</t>
    </r>
    <r>
      <rPr>
        <i/>
        <sz val="9"/>
        <color theme="1"/>
        <rFont val="Times New Roman"/>
        <family val="1"/>
      </rPr>
      <t>(24 credits minimum)</t>
    </r>
  </si>
  <si>
    <r>
      <rPr>
        <b/>
        <sz val="12"/>
        <color rgb="FF000000"/>
        <rFont val="Times New Roman"/>
      </rPr>
      <t xml:space="preserve">Requirement # 3: ELECTIVES
</t>
    </r>
    <r>
      <rPr>
        <b/>
        <i/>
        <sz val="10"/>
        <color rgb="FF000000"/>
        <rFont val="Times New Roman"/>
      </rPr>
      <t>(0 credits)</t>
    </r>
  </si>
  <si>
    <t>Elective requirements have a wide-ranges of courses to chose from, which contribute to your degree. ECED is unique because there are no electives. Instead ECED Degree is made up of General Education and Core Requirements. Continue to the next section.</t>
  </si>
  <si>
    <t>N/A</t>
  </si>
  <si>
    <r>
      <t xml:space="preserve">TOTAL ELECTIVE CREDITS EARNED 
</t>
    </r>
    <r>
      <rPr>
        <i/>
        <sz val="9"/>
        <color theme="1"/>
        <rFont val="Times New Roman"/>
        <family val="1"/>
      </rPr>
      <t>(0 credits)</t>
    </r>
  </si>
  <si>
    <t>EARLY CHILDHOOD EDUCATION DEGREE PROGRESS</t>
  </si>
  <si>
    <t>Required Areas</t>
  </si>
  <si>
    <t>Required Credits</t>
  </si>
  <si>
    <t>Credits Earned/Planned</t>
  </si>
  <si>
    <t>Fulfilled?</t>
  </si>
  <si>
    <t>1.) General Education Credits</t>
  </si>
  <si>
    <t>2.) Core Credits</t>
  </si>
  <si>
    <t>3.) Elective Credits</t>
  </si>
  <si>
    <r>
      <t xml:space="preserve">TOTAL DEGREE CREDITS  EARNED/PLANNED
</t>
    </r>
    <r>
      <rPr>
        <i/>
        <sz val="10"/>
        <color theme="1"/>
        <rFont val="Times New Roman"/>
        <family val="1"/>
      </rPr>
      <t>(minimum 60 credits)</t>
    </r>
  </si>
  <si>
    <t xml:space="preserve">All the program requirements must be completed to earn the degree/certificate listed above. Degrees are conferred when all requirements are completed, and the registrar has validated the completion. Additionally, students are required to have a 2.0 cumulative GPA to complete their degree. Students may walk for graduation if within 6 credits of completing, but will not be conferred until requirements are met. Speak to advisor and registrar for any additional details. </t>
  </si>
  <si>
    <t xml:space="preserve">The most updated degree information can be found via. NICC's most recent College Catalog. Linked here. </t>
  </si>
  <si>
    <t>Comments:</t>
  </si>
  <si>
    <r>
      <rPr>
        <i/>
        <sz val="12"/>
        <color rgb="FF000000"/>
        <rFont val="Times New Roman"/>
      </rPr>
      <t xml:space="preserve">* Indicates courses that are recommended within the career field or acceptable transfer courses to bachelor/s program/s, in which NICC has articulation agreement/s. See your Faculty Advisor for details.
</t>
    </r>
    <r>
      <rPr>
        <b/>
        <sz val="12"/>
        <color rgb="FF000000"/>
        <rFont val="Times New Roman"/>
      </rPr>
      <t xml:space="preserve">
1st Semester-</t>
    </r>
    <r>
      <rPr>
        <sz val="12"/>
        <color rgb="FF000000"/>
        <rFont val="Times New Roman"/>
      </rPr>
      <t xml:space="preserve">  Take EDUC 1010 (ILO 5); Take note of courses requiring pre-reqs.
</t>
    </r>
    <r>
      <rPr>
        <b/>
        <sz val="12"/>
        <color rgb="FF000000"/>
        <rFont val="Times New Roman"/>
      </rPr>
      <t>1st Year-</t>
    </r>
    <r>
      <rPr>
        <sz val="12"/>
        <color rgb="FF000000"/>
        <rFont val="Times New Roman"/>
      </rPr>
      <t xml:space="preserve"> Take MATH 1110 (ILO3) and ENGL 1010 (ILO2). Use Guided Self-Placement to determine if skill-building or more advanced course is needed. 
</t>
    </r>
    <r>
      <rPr>
        <b/>
        <sz val="12"/>
        <color rgb="FF000000"/>
        <rFont val="Times New Roman"/>
      </rPr>
      <t>Early Recommendations:</t>
    </r>
    <r>
      <rPr>
        <sz val="12"/>
        <color rgb="FF000000"/>
        <rFont val="Times New Roman"/>
      </rPr>
      <t xml:space="preserve"> Take an NASP course, INFO course, and ECED 1150.</t>
    </r>
  </si>
  <si>
    <t>Para Educator/ Pre-teacher</t>
  </si>
  <si>
    <r>
      <rPr>
        <u/>
        <sz val="10"/>
        <color rgb="FF000000"/>
        <rFont val="Times New Roman"/>
      </rPr>
      <t>NASP</t>
    </r>
    <r>
      <rPr>
        <sz val="10"/>
        <color rgb="FF000000"/>
        <rFont val="Times New Roman"/>
      </rPr>
      <t xml:space="preserve"> 1010, 1020, 1030, 1040, 2110, 2120, 2200, 2210, 2220, 2230, 2240, 2300</t>
    </r>
  </si>
  <si>
    <t xml:space="preserve">     ILO 3: Critical, Analytical &amp; 
Creative Thinking Skills</t>
  </si>
  <si>
    <t xml:space="preserve">       ILO 4: Research and 
Investigative Skills, Diversity</t>
  </si>
  <si>
    <r>
      <rPr>
        <u/>
        <sz val="10"/>
        <color rgb="FF000000"/>
        <rFont val="Times New Roman"/>
      </rPr>
      <t>BIOS</t>
    </r>
    <r>
      <rPr>
        <sz val="10"/>
        <color rgb="FF000000"/>
        <rFont val="Times New Roman"/>
      </rPr>
      <t xml:space="preserve"> 1200/1204, 2030, </t>
    </r>
    <r>
      <rPr>
        <u/>
        <sz val="10"/>
        <color rgb="FF000000"/>
        <rFont val="Times New Roman"/>
      </rPr>
      <t>BSAD</t>
    </r>
    <r>
      <rPr>
        <sz val="10"/>
        <color rgb="FF000000"/>
        <rFont val="Times New Roman"/>
      </rPr>
      <t xml:space="preserve"> 2310, 2520, </t>
    </r>
    <r>
      <rPr>
        <u/>
        <sz val="10"/>
        <color rgb="FF000000"/>
        <rFont val="Times New Roman"/>
      </rPr>
      <t>CHEM</t>
    </r>
    <r>
      <rPr>
        <sz val="10"/>
        <color rgb="FF000000"/>
        <rFont val="Times New Roman"/>
      </rPr>
      <t xml:space="preserve"> 1050/1054, </t>
    </r>
    <r>
      <rPr>
        <u/>
        <sz val="10"/>
        <color rgb="FF000000"/>
        <rFont val="Times New Roman"/>
      </rPr>
      <t xml:space="preserve">CRIM </t>
    </r>
    <r>
      <rPr>
        <sz val="10"/>
        <color rgb="FF000000"/>
        <rFont val="Times New Roman"/>
      </rPr>
      <t xml:space="preserve">1010, 1020, </t>
    </r>
    <r>
      <rPr>
        <u/>
        <sz val="10"/>
        <color rgb="FF000000"/>
        <rFont val="Times New Roman"/>
      </rPr>
      <t>ECED</t>
    </r>
    <r>
      <rPr>
        <sz val="10"/>
        <color rgb="FF000000"/>
        <rFont val="Times New Roman"/>
      </rPr>
      <t xml:space="preserve"> 1160, 2050, 2070, </t>
    </r>
    <r>
      <rPr>
        <u/>
        <sz val="10"/>
        <color rgb="FF000000"/>
        <rFont val="Times New Roman"/>
      </rPr>
      <t>ECON</t>
    </r>
    <r>
      <rPr>
        <sz val="10"/>
        <color rgb="FF000000"/>
        <rFont val="Times New Roman"/>
      </rPr>
      <t xml:space="preserve"> 2110, </t>
    </r>
    <r>
      <rPr>
        <u/>
        <sz val="10"/>
        <color rgb="FF000000"/>
        <rFont val="Times New Roman"/>
      </rPr>
      <t>ENGL</t>
    </r>
    <r>
      <rPr>
        <sz val="10"/>
        <color rgb="FF000000"/>
        <rFont val="Times New Roman"/>
      </rPr>
      <t xml:space="preserve"> 1050, </t>
    </r>
    <r>
      <rPr>
        <u/>
        <sz val="10"/>
        <color rgb="FF000000"/>
        <rFont val="Times New Roman"/>
      </rPr>
      <t>GEOG</t>
    </r>
    <r>
      <rPr>
        <sz val="10"/>
        <color rgb="FF000000"/>
        <rFont val="Times New Roman"/>
      </rPr>
      <t xml:space="preserve"> 1010, </t>
    </r>
    <r>
      <rPr>
        <u/>
        <sz val="10"/>
        <color rgb="FF000000"/>
        <rFont val="Times New Roman"/>
      </rPr>
      <t>HIST</t>
    </r>
    <r>
      <rPr>
        <sz val="10"/>
        <color rgb="FF000000"/>
        <rFont val="Times New Roman"/>
      </rPr>
      <t xml:space="preserve"> 1110, 1111, 2010, 2020, </t>
    </r>
    <r>
      <rPr>
        <u/>
        <sz val="10"/>
        <color rgb="FF000000"/>
        <rFont val="Times New Roman"/>
      </rPr>
      <t>HMSV</t>
    </r>
    <r>
      <rPr>
        <sz val="10"/>
        <color rgb="FF000000"/>
        <rFont val="Times New Roman"/>
      </rPr>
      <t xml:space="preserve"> 2150, </t>
    </r>
    <r>
      <rPr>
        <u/>
        <sz val="10"/>
        <color rgb="FF000000"/>
        <rFont val="Times New Roman"/>
      </rPr>
      <t>IEVH</t>
    </r>
    <r>
      <rPr>
        <sz val="10"/>
        <color rgb="FF000000"/>
        <rFont val="Times New Roman"/>
      </rPr>
      <t xml:space="preserve"> 1010, 2020, </t>
    </r>
    <r>
      <rPr>
        <u/>
        <sz val="10"/>
        <color rgb="FF000000"/>
        <rFont val="Times New Roman"/>
      </rPr>
      <t>NASP</t>
    </r>
    <r>
      <rPr>
        <sz val="10"/>
        <color rgb="FF000000"/>
        <rFont val="Times New Roman"/>
      </rPr>
      <t xml:space="preserve"> 1070, 2010, 2120, 2300, 2810, </t>
    </r>
    <r>
      <rPr>
        <u/>
        <sz val="10"/>
        <color rgb="FF000000"/>
        <rFont val="Times New Roman"/>
      </rPr>
      <t>PHYS</t>
    </r>
    <r>
      <rPr>
        <sz val="10"/>
        <color rgb="FF000000"/>
        <rFont val="Times New Roman"/>
      </rPr>
      <t xml:space="preserve"> 2000, 2400, </t>
    </r>
    <r>
      <rPr>
        <u/>
        <sz val="10"/>
        <color rgb="FF000000"/>
        <rFont val="Times New Roman"/>
      </rPr>
      <t>POLS</t>
    </r>
    <r>
      <rPr>
        <sz val="10"/>
        <color rgb="FF000000"/>
        <rFont val="Times New Roman"/>
      </rPr>
      <t xml:space="preserve"> 1600, </t>
    </r>
    <r>
      <rPr>
        <u/>
        <sz val="10"/>
        <color rgb="FF000000"/>
        <rFont val="Times New Roman"/>
      </rPr>
      <t>SOCI</t>
    </r>
    <r>
      <rPr>
        <sz val="10"/>
        <color rgb="FF000000"/>
        <rFont val="Times New Roman"/>
      </rPr>
      <t xml:space="preserve"> 1010, 1400, 2010, 2150*, </t>
    </r>
    <r>
      <rPr>
        <u/>
        <sz val="10"/>
        <color rgb="FF000000"/>
        <rFont val="Times New Roman"/>
      </rPr>
      <t>SPAN</t>
    </r>
    <r>
      <rPr>
        <sz val="10"/>
        <color rgb="FF000000"/>
        <rFont val="Times New Roman"/>
      </rPr>
      <t xml:space="preserve"> 1010, 1020, 2010, 2020</t>
    </r>
  </si>
  <si>
    <r>
      <t>EDUC</t>
    </r>
    <r>
      <rPr>
        <sz val="10"/>
        <color theme="1"/>
        <rFont val="Times New Roman"/>
        <family val="1"/>
      </rPr>
      <t xml:space="preserve"> 1020</t>
    </r>
  </si>
  <si>
    <r>
      <rPr>
        <b/>
        <sz val="12"/>
        <color rgb="FFFFFFFF"/>
        <rFont val="Times New Roman"/>
      </rPr>
      <t xml:space="preserve">Requirement #2: CORE
</t>
    </r>
    <r>
      <rPr>
        <b/>
        <i/>
        <sz val="10"/>
        <color rgb="FFFFFFFF"/>
        <rFont val="Times New Roman"/>
      </rPr>
      <t>(20 credits)</t>
    </r>
  </si>
  <si>
    <r>
      <rPr>
        <u/>
        <sz val="10"/>
        <color rgb="FF000000"/>
        <rFont val="Book Antiqua"/>
      </rPr>
      <t>EDUC</t>
    </r>
    <r>
      <rPr>
        <sz val="10"/>
        <color rgb="FF000000"/>
        <rFont val="Book Antiqua"/>
      </rPr>
      <t xml:space="preserve"> 1110</t>
    </r>
  </si>
  <si>
    <r>
      <rPr>
        <u/>
        <sz val="10"/>
        <color rgb="FF000000"/>
        <rFont val="Book Antiqua"/>
      </rPr>
      <t>EDUC</t>
    </r>
    <r>
      <rPr>
        <sz val="10"/>
        <color rgb="FF000000"/>
        <rFont val="Book Antiqua"/>
      </rPr>
      <t xml:space="preserve"> 1111</t>
    </r>
  </si>
  <si>
    <r>
      <rPr>
        <u/>
        <sz val="10"/>
        <color rgb="FF000000"/>
        <rFont val="Book Antiqua"/>
      </rPr>
      <t>EDUC</t>
    </r>
    <r>
      <rPr>
        <sz val="10"/>
        <color rgb="FF000000"/>
        <rFont val="Book Antiqua"/>
      </rPr>
      <t xml:space="preserve"> 1200</t>
    </r>
  </si>
  <si>
    <r>
      <rPr>
        <u/>
        <sz val="10"/>
        <color rgb="FF000000"/>
        <rFont val="Book Antiqua"/>
      </rPr>
      <t>NASP</t>
    </r>
    <r>
      <rPr>
        <sz val="10"/>
        <color rgb="FF000000"/>
        <rFont val="Book Antiqua"/>
      </rPr>
      <t xml:space="preserve"> 1080</t>
    </r>
  </si>
  <si>
    <r>
      <rPr>
        <u/>
        <sz val="10"/>
        <color rgb="FF000000"/>
        <rFont val="Book Antiqua"/>
      </rPr>
      <t>EDUC</t>
    </r>
    <r>
      <rPr>
        <sz val="10"/>
        <color rgb="FF000000"/>
        <rFont val="Book Antiqua"/>
      </rPr>
      <t xml:space="preserve"> 2030 or </t>
    </r>
    <r>
      <rPr>
        <u/>
        <sz val="10"/>
        <color rgb="FF000000"/>
        <rFont val="Book Antiqua"/>
      </rPr>
      <t>SOCI</t>
    </r>
    <r>
      <rPr>
        <sz val="10"/>
        <color rgb="FF000000"/>
        <rFont val="Book Antiqua"/>
      </rPr>
      <t xml:space="preserve"> 2150</t>
    </r>
  </si>
  <si>
    <r>
      <rPr>
        <u/>
        <sz val="10"/>
        <color rgb="FF000000"/>
        <rFont val="Book Antiqua"/>
      </rPr>
      <t xml:space="preserve">ECED </t>
    </r>
    <r>
      <rPr>
        <sz val="10"/>
        <color rgb="FF000000"/>
        <rFont val="Book Antiqua"/>
      </rPr>
      <t xml:space="preserve">2050 or </t>
    </r>
    <r>
      <rPr>
        <u/>
        <sz val="10"/>
        <color rgb="FF000000"/>
        <rFont val="Book Antiqua"/>
      </rPr>
      <t>EDUC</t>
    </r>
    <r>
      <rPr>
        <sz val="10"/>
        <color rgb="FF000000"/>
        <rFont val="Book Antiqua"/>
      </rPr>
      <t xml:space="preserve"> 2050</t>
    </r>
  </si>
  <si>
    <r>
      <rPr>
        <u/>
        <sz val="10"/>
        <color rgb="FF000000"/>
        <rFont val="Book Antiqua"/>
      </rPr>
      <t>EDUC</t>
    </r>
    <r>
      <rPr>
        <sz val="10"/>
        <color rgb="FF000000"/>
        <rFont val="Book Antiqua"/>
      </rPr>
      <t xml:space="preserve"> 2070</t>
    </r>
  </si>
  <si>
    <r>
      <rPr>
        <u/>
        <sz val="10"/>
        <color rgb="FF000000"/>
        <rFont val="Book Antiqua"/>
      </rPr>
      <t>EDUC</t>
    </r>
    <r>
      <rPr>
        <sz val="10"/>
        <color rgb="FF000000"/>
        <rFont val="Book Antiqua"/>
      </rPr>
      <t xml:space="preserve"> 2800</t>
    </r>
  </si>
  <si>
    <r>
      <rPr>
        <u/>
        <sz val="10"/>
        <color rgb="FF000000"/>
        <rFont val="Book Antiqua"/>
      </rPr>
      <t>NASP</t>
    </r>
    <r>
      <rPr>
        <sz val="10"/>
        <color rgb="FF000000"/>
        <rFont val="Book Antiqua"/>
      </rPr>
      <t xml:space="preserve"> 1050, 1060 </t>
    </r>
    <r>
      <rPr>
        <u/>
        <sz val="10"/>
        <color rgb="FF000000"/>
        <rFont val="Book Antiqua"/>
      </rPr>
      <t>EDUC</t>
    </r>
    <r>
      <rPr>
        <sz val="10"/>
        <color rgb="FF000000"/>
        <rFont val="Book Antiqua"/>
      </rPr>
      <t xml:space="preserve"> 2000, </t>
    </r>
    <r>
      <rPr>
        <u/>
        <sz val="10"/>
        <color rgb="FF000000"/>
        <rFont val="Book Antiqua"/>
      </rPr>
      <t>PSYC</t>
    </r>
    <r>
      <rPr>
        <sz val="10"/>
        <color rgb="FF000000"/>
        <rFont val="Book Antiqua"/>
      </rPr>
      <t xml:space="preserve"> 2030, or </t>
    </r>
    <r>
      <rPr>
        <u/>
        <sz val="10"/>
        <color rgb="FF000000"/>
        <rFont val="Book Antiqua"/>
      </rPr>
      <t>PSYC</t>
    </r>
    <r>
      <rPr>
        <sz val="10"/>
        <color rgb="FF000000"/>
        <rFont val="Book Antiqua"/>
      </rPr>
      <t xml:space="preserve"> 2200</t>
    </r>
  </si>
  <si>
    <r>
      <rPr>
        <b/>
        <sz val="10"/>
        <color rgb="FF000000"/>
        <rFont val="Times New Roman"/>
      </rPr>
      <t>TOTAL CORE CREDITS EARNED</t>
    </r>
    <r>
      <rPr>
        <b/>
        <sz val="11"/>
        <color rgb="FF000000"/>
        <rFont val="Times New Roman"/>
      </rPr>
      <t xml:space="preserve"> </t>
    </r>
    <r>
      <rPr>
        <i/>
        <sz val="8"/>
        <color rgb="FF000000"/>
        <rFont val="Times New Roman"/>
      </rPr>
      <t>(20 credits)
Extra credits may be added to elective requirements. Speak with Advisor for details.</t>
    </r>
  </si>
  <si>
    <r>
      <rPr>
        <b/>
        <sz val="12"/>
        <color rgb="FF000000"/>
        <rFont val="Times New Roman"/>
      </rPr>
      <t xml:space="preserve">Requirement # 3: ELECTIVES
</t>
    </r>
    <r>
      <rPr>
        <b/>
        <i/>
        <sz val="10"/>
        <color rgb="FF000000"/>
        <rFont val="Times New Roman"/>
      </rPr>
      <t>(Minimum of 3 credits)</t>
    </r>
  </si>
  <si>
    <t>Elective requirements have a wide-ranges of courses to chose from, which contribute to your degree. With your advisors, chose from the courses below to fulfil your elective requirements.</t>
  </si>
  <si>
    <r>
      <t xml:space="preserve">TOTAL ELECTIVE CREDITS EARNED 
</t>
    </r>
    <r>
      <rPr>
        <i/>
        <sz val="9"/>
        <color theme="1"/>
        <rFont val="Times New Roman"/>
        <family val="1"/>
      </rPr>
      <t>(minimum of 3 credits)</t>
    </r>
  </si>
  <si>
    <t>PARAEDUCATOR/ PRE-TEACHER DEGREE PROGRESS</t>
  </si>
  <si>
    <r>
      <rPr>
        <i/>
        <sz val="12"/>
        <color rgb="FF000000"/>
        <rFont val="Times New Roman"/>
      </rPr>
      <t xml:space="preserve">* Indicates courses that are recommended within the career field.
</t>
    </r>
    <r>
      <rPr>
        <sz val="12"/>
        <color rgb="FF000000"/>
        <rFont val="Times New Roman"/>
      </rPr>
      <t xml:space="preserve">
</t>
    </r>
    <r>
      <rPr>
        <b/>
        <sz val="12"/>
        <color rgb="FF000000"/>
        <rFont val="Times New Roman"/>
      </rPr>
      <t>1st Semester-</t>
    </r>
    <r>
      <rPr>
        <sz val="12"/>
        <color rgb="FF000000"/>
        <rFont val="Times New Roman"/>
      </rPr>
      <t xml:space="preserve">  Take EDUC 1010 (ILO 5); Take note of courses requiring pre-reqs.
</t>
    </r>
    <r>
      <rPr>
        <b/>
        <sz val="12"/>
        <color rgb="FF000000"/>
        <rFont val="Times New Roman"/>
      </rPr>
      <t xml:space="preserve">1st Year- </t>
    </r>
    <r>
      <rPr>
        <sz val="12"/>
        <color rgb="FF000000"/>
        <rFont val="Times New Roman"/>
      </rPr>
      <t xml:space="preserve">Take MATH 1110 (ILO3) and ENGL 1010 (ILO2). Use Guided Self-Placement to determine if skill-building or more advanced course is needed. 
</t>
    </r>
    <r>
      <rPr>
        <b/>
        <sz val="12"/>
        <color rgb="FF000000"/>
        <rFont val="Times New Roman"/>
      </rPr>
      <t xml:space="preserve">Early Recommendations: </t>
    </r>
    <r>
      <rPr>
        <sz val="12"/>
        <color rgb="FF000000"/>
        <rFont val="Times New Roman"/>
      </rPr>
      <t>Take an NASP course, INFO course, and EDUC 1110.</t>
    </r>
  </si>
  <si>
    <t>Child Development Associate (CDA)- Infant &amp; Toddler</t>
  </si>
  <si>
    <t>Listed below are the requirements for your NICC certificate. This credential can also provide a strong foundation toward earning your Associates degree, to be completed on a separate sheet. Based on the requirements, fill in courses as planned/completed with your Faculty Advisor and/or Retention Advisor.</t>
  </si>
  <si>
    <r>
      <rPr>
        <b/>
        <sz val="12"/>
        <color rgb="FFFFFFFF"/>
        <rFont val="Times New Roman"/>
      </rPr>
      <t xml:space="preserve">Requirements
</t>
    </r>
    <r>
      <rPr>
        <b/>
        <i/>
        <sz val="10"/>
        <color rgb="FFFFFFFF"/>
        <rFont val="Times New Roman"/>
      </rPr>
      <t>(11 credits minimum)</t>
    </r>
  </si>
  <si>
    <t>Complete the Required Course below:</t>
  </si>
  <si>
    <t>ECED 1110</t>
  </si>
  <si>
    <t>ECED 1150</t>
  </si>
  <si>
    <t>ECED 1260</t>
  </si>
  <si>
    <t xml:space="preserve">ECED 2080 </t>
  </si>
  <si>
    <r>
      <rPr>
        <b/>
        <sz val="10"/>
        <color theme="1"/>
        <rFont val="Times New Roman"/>
        <family val="1"/>
      </rPr>
      <t xml:space="preserve">TOTAL CREDITS EARNED 
</t>
    </r>
    <r>
      <rPr>
        <i/>
        <sz val="9"/>
        <color theme="1"/>
        <rFont val="Times New Roman"/>
        <family val="1"/>
      </rPr>
      <t>(11 credits minimum)</t>
    </r>
  </si>
  <si>
    <t>CHILD DEVELOPMENT ASSOCIATES - INFANT &amp; TODDLER CERTIFICATE PROGRESS</t>
  </si>
  <si>
    <t>Certificate Core Credits</t>
  </si>
  <si>
    <r>
      <t xml:space="preserve">TOTAL CERTIFICATE CREDITS  EARNED/PLANNED
</t>
    </r>
    <r>
      <rPr>
        <i/>
        <sz val="10"/>
        <color theme="1"/>
        <rFont val="Times New Roman"/>
        <family val="1"/>
      </rPr>
      <t>(minimum 17 credits)</t>
    </r>
  </si>
  <si>
    <t>All the certificate requirements must be completed to earn the degree/certificate listed above. Certificates are conferred when all requirements are completed, and the registrar has validated the completion. Additionally, students are required to have a 2.0 cumulative GPA to complete their degree. Speak to advisor and registrar for any additional details.</t>
  </si>
  <si>
    <t>Take note of courses requiring pre-reqs.</t>
  </si>
  <si>
    <t>Child Development Associate (CDA)- Preschool</t>
  </si>
  <si>
    <r>
      <rPr>
        <b/>
        <sz val="12"/>
        <color rgb="FFFFFFFF"/>
        <rFont val="Times New Roman"/>
      </rPr>
      <t xml:space="preserve">Requirements
</t>
    </r>
    <r>
      <rPr>
        <b/>
        <i/>
        <sz val="10"/>
        <color rgb="FFFFFFFF"/>
        <rFont val="Times New Roman"/>
      </rPr>
      <t>(10 credits minimum)</t>
    </r>
  </si>
  <si>
    <t>ECED 2090</t>
  </si>
  <si>
    <r>
      <rPr>
        <b/>
        <sz val="10"/>
        <color theme="1"/>
        <rFont val="Times New Roman"/>
        <family val="1"/>
      </rPr>
      <t xml:space="preserve">TOTAL CREDITS EARNED 
</t>
    </r>
    <r>
      <rPr>
        <i/>
        <sz val="9"/>
        <color theme="1"/>
        <rFont val="Times New Roman"/>
        <family val="1"/>
      </rPr>
      <t>(10 credits minimum)</t>
    </r>
  </si>
  <si>
    <t>CHILD DEVELOPMENT ASSOCIATES - PRESCHOOL CERTIFICATE PROGRESS</t>
  </si>
  <si>
    <r>
      <rPr>
        <b/>
        <sz val="12"/>
        <color rgb="FFFFFFFF"/>
        <rFont val="Times New Roman"/>
      </rPr>
      <t xml:space="preserve"> Requirements
</t>
    </r>
    <r>
      <rPr>
        <b/>
        <i/>
        <sz val="10"/>
        <color rgb="FFFFFFFF"/>
        <rFont val="Times New Roman"/>
      </rPr>
      <t>(18 credits minimum)</t>
    </r>
  </si>
  <si>
    <t>Complete the Required 12 Credits below:</t>
  </si>
  <si>
    <r>
      <rPr>
        <u/>
        <sz val="10"/>
        <color rgb="FF000000"/>
        <rFont val="Times New Roman"/>
      </rPr>
      <t>NASP</t>
    </r>
    <r>
      <rPr>
        <sz val="10"/>
        <color rgb="FF000000"/>
        <rFont val="Times New Roman"/>
      </rPr>
      <t xml:space="preserve"> 1410, 1510, or other Indigenous language</t>
    </r>
  </si>
  <si>
    <r>
      <rPr>
        <u/>
        <sz val="10"/>
        <color rgb="FF000000"/>
        <rFont val="Times New Roman"/>
      </rPr>
      <t>NASP</t>
    </r>
    <r>
      <rPr>
        <sz val="10"/>
        <color rgb="FF000000"/>
        <rFont val="Times New Roman"/>
      </rPr>
      <t xml:space="preserve"> 1080</t>
    </r>
  </si>
  <si>
    <r>
      <rPr>
        <u/>
        <sz val="10"/>
        <color rgb="FF000000"/>
        <rFont val="Times New Roman"/>
      </rPr>
      <t>NASP</t>
    </r>
    <r>
      <rPr>
        <sz val="10"/>
        <color rgb="FF000000"/>
        <rFont val="Times New Roman"/>
      </rPr>
      <t xml:space="preserve"> 1050 or 1060</t>
    </r>
  </si>
  <si>
    <r>
      <rPr>
        <u/>
        <sz val="10"/>
        <color rgb="FF000000"/>
        <rFont val="Times New Roman"/>
      </rPr>
      <t>EDUC</t>
    </r>
    <r>
      <rPr>
        <sz val="10"/>
        <color rgb="FF000000"/>
        <rFont val="Times New Roman"/>
      </rPr>
      <t xml:space="preserve"> 1200</t>
    </r>
  </si>
  <si>
    <r>
      <rPr>
        <u/>
        <sz val="10"/>
        <color rgb="FF000000"/>
        <rFont val="Times New Roman"/>
      </rPr>
      <t>EDUC</t>
    </r>
    <r>
      <rPr>
        <sz val="10"/>
        <color rgb="FF000000"/>
        <rFont val="Times New Roman"/>
      </rPr>
      <t xml:space="preserve"> 2800</t>
    </r>
  </si>
  <si>
    <t>Choose 6 Credits from the Courses below:</t>
  </si>
  <si>
    <r>
      <rPr>
        <u/>
        <sz val="10"/>
        <color rgb="FF000000"/>
        <rFont val="Times New Roman"/>
      </rPr>
      <t>EDUC</t>
    </r>
    <r>
      <rPr>
        <sz val="10"/>
        <color rgb="FF000000"/>
        <rFont val="Times New Roman"/>
      </rPr>
      <t xml:space="preserve"> 1110, 2030, 2050, 2070, 2700, </t>
    </r>
    <r>
      <rPr>
        <u/>
        <sz val="10"/>
        <color rgb="FF000000"/>
        <rFont val="Times New Roman"/>
      </rPr>
      <t>NASP</t>
    </r>
    <r>
      <rPr>
        <sz val="10"/>
        <color rgb="FF000000"/>
        <rFont val="Times New Roman"/>
      </rPr>
      <t xml:space="preserve"> 1010, 1030, 1040, 1140, 2010, 2110, 2200, 2210,  2220, 2230, 2240, 2300, 2810, 2900, 2990, </t>
    </r>
    <r>
      <rPr>
        <u/>
        <sz val="10"/>
        <color rgb="FF000000"/>
        <rFont val="Times New Roman"/>
      </rPr>
      <t>SOCI</t>
    </r>
    <r>
      <rPr>
        <sz val="10"/>
        <color rgb="FF000000"/>
        <rFont val="Times New Roman"/>
      </rPr>
      <t xml:space="preserve"> 2150</t>
    </r>
  </si>
  <si>
    <r>
      <rPr>
        <b/>
        <sz val="10"/>
        <color theme="1"/>
        <rFont val="Times New Roman"/>
        <family val="1"/>
      </rPr>
      <t xml:space="preserve">TOTAL CREDITS EARNED 
</t>
    </r>
    <r>
      <rPr>
        <i/>
        <sz val="9"/>
        <color theme="1"/>
        <rFont val="Times New Roman"/>
        <family val="1"/>
      </rPr>
      <t>(18 credits minimum)</t>
    </r>
  </si>
  <si>
    <t>TEACHING INDIGENOUS LEARNERS CERTIFICATE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</si>
</sst>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58">
    <font>
      <sz val="11"/>
      <color theme="1"/>
      <name val="Aptos Narrow"/>
      <family val="2"/>
      <scheme val="minor"/>
    </font>
    <font>
      <b/>
      <sz val="14"/>
      <color theme="1"/>
      <name val="Times New Roman"/>
      <family val="1"/>
    </font>
    <font>
      <sz val="11"/>
      <color theme="1"/>
      <name val="Times New Roman"/>
      <family val="1"/>
    </font>
    <font>
      <sz val="11"/>
      <color theme="1"/>
      <name val="Book Antiqua"/>
      <family val="1"/>
    </font>
    <font>
      <b/>
      <sz val="18"/>
      <color theme="1"/>
      <name val="Times New Roman"/>
      <family val="1"/>
    </font>
    <font>
      <b/>
      <sz val="10"/>
      <color theme="1"/>
      <name val="Times New Roman"/>
      <family val="1"/>
    </font>
    <font>
      <b/>
      <sz val="9"/>
      <color theme="1"/>
      <name val="Times New Roman"/>
      <family val="1"/>
    </font>
    <font>
      <b/>
      <sz val="12"/>
      <color theme="1"/>
      <name val="Times New Roman"/>
      <family val="1"/>
    </font>
    <font>
      <sz val="10"/>
      <color theme="1"/>
      <name val="Times New Roman"/>
      <family val="1"/>
    </font>
    <font>
      <b/>
      <sz val="14"/>
      <color theme="0"/>
      <name val="Times New Roman"/>
      <family val="1"/>
    </font>
    <font>
      <b/>
      <i/>
      <sz val="11"/>
      <color theme="0"/>
      <name val="Times New Roman"/>
      <family val="1"/>
    </font>
    <font>
      <b/>
      <i/>
      <sz val="12"/>
      <color theme="0"/>
      <name val="Times New Roman"/>
      <family val="1"/>
    </font>
    <font>
      <i/>
      <sz val="9"/>
      <color theme="1"/>
      <name val="Times New Roman"/>
      <family val="1"/>
    </font>
    <font>
      <b/>
      <sz val="8"/>
      <color theme="1"/>
      <name val="Times New Roman"/>
      <family val="1"/>
    </font>
    <font>
      <u/>
      <sz val="10"/>
      <color theme="1"/>
      <name val="Times New Roman"/>
      <family val="1"/>
    </font>
    <font>
      <b/>
      <i/>
      <sz val="8"/>
      <color theme="1"/>
      <name val="Times New Roman"/>
      <family val="1"/>
    </font>
    <font>
      <i/>
      <sz val="8"/>
      <color theme="1"/>
      <name val="Times New Roman"/>
      <family val="1"/>
    </font>
    <font>
      <sz val="12"/>
      <color theme="1"/>
      <name val="Times New Roman"/>
      <family val="1"/>
    </font>
    <font>
      <b/>
      <sz val="12"/>
      <color theme="0"/>
      <name val="Times New Roman"/>
      <family val="1"/>
    </font>
    <font>
      <sz val="10"/>
      <color theme="1"/>
      <name val="Book Antiqua"/>
      <family val="1"/>
    </font>
    <font>
      <b/>
      <sz val="9"/>
      <color theme="1"/>
      <name val="Book Antiqua"/>
      <family val="1"/>
    </font>
    <font>
      <sz val="11"/>
      <color theme="0"/>
      <name val="Book Antiqua"/>
      <family val="1"/>
    </font>
    <font>
      <b/>
      <sz val="11"/>
      <color theme="1"/>
      <name val="Times New Roman"/>
      <family val="1"/>
    </font>
    <font>
      <b/>
      <sz val="12"/>
      <name val="Times New Roman"/>
      <family val="1"/>
    </font>
    <font>
      <b/>
      <sz val="11"/>
      <color theme="0"/>
      <name val="Times New Roman"/>
      <family val="1"/>
    </font>
    <font>
      <i/>
      <sz val="10"/>
      <color theme="1"/>
      <name val="Times New Roman"/>
      <family val="1"/>
    </font>
    <font>
      <sz val="8"/>
      <color theme="1"/>
      <name val="Book Antiqua"/>
      <family val="1"/>
    </font>
    <font>
      <b/>
      <sz val="14"/>
      <color theme="1"/>
      <name val="Book Antiqua"/>
      <family val="1"/>
    </font>
    <font>
      <b/>
      <sz val="10"/>
      <color theme="1"/>
      <name val="Book Antiqua"/>
      <family val="1"/>
    </font>
    <font>
      <b/>
      <sz val="18"/>
      <color theme="1"/>
      <name val="Book Antiqua"/>
      <family val="1"/>
    </font>
    <font>
      <sz val="11"/>
      <color theme="1"/>
      <name val="Calibri"/>
      <family val="2"/>
    </font>
    <font>
      <b/>
      <sz val="14"/>
      <color rgb="FF000000"/>
      <name val="Aptos Narrow"/>
      <family val="2"/>
      <scheme val="minor"/>
    </font>
    <font>
      <sz val="14"/>
      <color rgb="FF000000"/>
      <name val="Aptos Narrow"/>
      <family val="2"/>
      <scheme val="minor"/>
    </font>
    <font>
      <sz val="11"/>
      <color rgb="FF000000"/>
      <name val="Aptos Narrow"/>
      <family val="2"/>
      <scheme val="minor"/>
    </font>
    <font>
      <b/>
      <sz val="12"/>
      <color rgb="FF000000"/>
      <name val="Aptos Narrow"/>
      <family val="2"/>
      <scheme val="minor"/>
    </font>
    <font>
      <b/>
      <sz val="11"/>
      <color rgb="FF000000"/>
      <name val="Aptos Narrow"/>
      <family val="2"/>
      <scheme val="minor"/>
    </font>
    <font>
      <sz val="11"/>
      <color rgb="FF242424"/>
      <name val="Times New Roman"/>
      <family val="1"/>
    </font>
    <font>
      <u/>
      <sz val="11"/>
      <color theme="10"/>
      <name val="Aptos Narrow"/>
      <family val="2"/>
      <scheme val="minor"/>
    </font>
    <font>
      <i/>
      <u/>
      <sz val="10"/>
      <color theme="10"/>
      <name val="Times New Roman"/>
      <family val="1"/>
    </font>
    <font>
      <i/>
      <sz val="10"/>
      <color rgb="FF000000"/>
      <name val="Times New Roman"/>
      <family val="1"/>
    </font>
    <font>
      <u/>
      <sz val="10"/>
      <color rgb="FF000000"/>
      <name val="Times New Roman"/>
    </font>
    <font>
      <sz val="10"/>
      <color rgb="FF000000"/>
      <name val="Times New Roman"/>
    </font>
    <font>
      <i/>
      <sz val="12"/>
      <color rgb="FF000000"/>
      <name val="Times New Roman"/>
    </font>
    <font>
      <b/>
      <sz val="12"/>
      <color rgb="FF000000"/>
      <name val="Times New Roman"/>
    </font>
    <font>
      <sz val="12"/>
      <color rgb="FF000000"/>
      <name val="Times New Roman"/>
    </font>
    <font>
      <b/>
      <sz val="12"/>
      <color rgb="FFFFFFFF"/>
      <name val="Times New Roman"/>
    </font>
    <font>
      <b/>
      <i/>
      <sz val="10"/>
      <color rgb="FFFFFFFF"/>
      <name val="Times New Roman"/>
    </font>
    <font>
      <b/>
      <sz val="10"/>
      <color rgb="FF000000"/>
      <name val="Times New Roman"/>
    </font>
    <font>
      <b/>
      <sz val="11"/>
      <color rgb="FF000000"/>
      <name val="Times New Roman"/>
    </font>
    <font>
      <i/>
      <sz val="8"/>
      <color rgb="FF000000"/>
      <name val="Times New Roman"/>
    </font>
    <font>
      <b/>
      <sz val="24"/>
      <color theme="4"/>
      <name val="Book Antiqua"/>
      <family val="1"/>
    </font>
    <font>
      <b/>
      <i/>
      <sz val="10"/>
      <color rgb="FF000000"/>
      <name val="Times New Roman"/>
    </font>
    <font>
      <b/>
      <sz val="11"/>
      <color rgb="FFFFFFFF"/>
      <name val="Times New Roman"/>
      <family val="1"/>
    </font>
    <font>
      <sz val="11"/>
      <color rgb="FF000000"/>
      <name val="Times New Roman"/>
      <family val="1"/>
    </font>
    <font>
      <sz val="10"/>
      <color rgb="FF000000"/>
      <name val="Times New Roman"/>
      <family val="1"/>
    </font>
    <font>
      <sz val="11"/>
      <color rgb="FF444444"/>
      <name val="Times New Roman"/>
      <family val="1"/>
    </font>
    <font>
      <sz val="10"/>
      <color rgb="FF000000"/>
      <name val="Book Antiqua"/>
    </font>
    <font>
      <u/>
      <sz val="10"/>
      <color rgb="FF000000"/>
      <name val="Book Antiqua"/>
    </font>
  </fonts>
  <fills count="37">
    <fill>
      <patternFill patternType="none"/>
    </fill>
    <fill>
      <patternFill patternType="gray125"/>
    </fill>
    <fill>
      <patternFill patternType="solid">
        <fgColor theme="4" tint="-0.499984740745262"/>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E38B"/>
        <bgColor indexed="64"/>
      </patternFill>
    </fill>
    <fill>
      <patternFill patternType="solid">
        <fgColor rgb="FFFFEEB7"/>
        <bgColor indexed="64"/>
      </patternFill>
    </fill>
    <fill>
      <patternFill patternType="solid">
        <fgColor rgb="FFFFF4D1"/>
        <bgColor indexed="64"/>
      </patternFill>
    </fill>
    <fill>
      <patternFill patternType="solid">
        <fgColor rgb="FFFF8B8B"/>
        <bgColor indexed="64"/>
      </patternFill>
    </fill>
    <fill>
      <patternFill patternType="solid">
        <fgColor rgb="FFFFD9D9"/>
        <bgColor indexed="64"/>
      </patternFill>
    </fill>
    <fill>
      <patternFill patternType="solid">
        <fgColor rgb="FFFFB9B9"/>
        <bgColor indexed="64"/>
      </patternFill>
    </fill>
    <fill>
      <patternFill patternType="solid">
        <fgColor rgb="FFC1A7D9"/>
        <bgColor indexed="64"/>
      </patternFill>
    </fill>
    <fill>
      <patternFill patternType="solid">
        <fgColor theme="4" tint="-0.249977111117893"/>
        <bgColor indexed="64"/>
      </patternFill>
    </fill>
    <fill>
      <patternFill patternType="solid">
        <fgColor theme="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A6C9EC"/>
        <bgColor rgb="FF000000"/>
      </patternFill>
    </fill>
    <fill>
      <patternFill patternType="solid">
        <fgColor rgb="FFB5E6A2"/>
        <bgColor rgb="FF000000"/>
      </patternFill>
    </fill>
    <fill>
      <patternFill patternType="solid">
        <fgColor rgb="FFDAE9F8"/>
        <bgColor rgb="FF000000"/>
      </patternFill>
    </fill>
    <fill>
      <patternFill patternType="solid">
        <fgColor rgb="FFDAF2D0"/>
        <bgColor rgb="FF000000"/>
      </patternFill>
    </fill>
    <fill>
      <patternFill patternType="solid">
        <fgColor theme="3" tint="0.89999084444715716"/>
        <bgColor indexed="64"/>
      </patternFill>
    </fill>
    <fill>
      <patternFill patternType="solid">
        <fgColor rgb="FF156082"/>
        <bgColor rgb="FF156082"/>
      </patternFill>
    </fill>
    <fill>
      <patternFill patternType="solid">
        <fgColor rgb="FFC0E6F5"/>
        <bgColor rgb="FFC0E6F5"/>
      </patternFill>
    </fill>
    <fill>
      <patternFill patternType="solid">
        <fgColor rgb="FFF7C7AC"/>
        <bgColor rgb="FF000000"/>
      </patternFill>
    </fill>
    <fill>
      <patternFill patternType="solid">
        <fgColor rgb="FFFAF4C8"/>
        <bgColor rgb="FF000000"/>
      </patternFill>
    </fill>
    <fill>
      <patternFill patternType="solid">
        <fgColor theme="3" tint="0.499984740745262"/>
        <bgColor indexed="64"/>
      </patternFill>
    </fill>
    <fill>
      <patternFill patternType="solid">
        <fgColor theme="8" tint="0.79998168889431442"/>
        <bgColor indexed="64"/>
      </patternFill>
    </fill>
    <fill>
      <patternFill patternType="solid">
        <fgColor theme="3" tint="0.249977111117893"/>
        <bgColor indexed="64"/>
      </patternFill>
    </fill>
    <fill>
      <patternFill patternType="solid">
        <fgColor theme="3" tint="9.9978637043366805E-2"/>
        <bgColor indexed="64"/>
      </patternFill>
    </fill>
    <fill>
      <patternFill patternType="solid">
        <fgColor rgb="FFD1BFE3"/>
        <bgColor indexed="64"/>
      </patternFill>
    </fill>
    <fill>
      <patternFill patternType="solid">
        <fgColor rgb="FFE6DCF0"/>
        <bgColor indexed="64"/>
      </patternFill>
    </fill>
  </fills>
  <borders count="52">
    <border>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rgb="FFADADAD"/>
      </left>
      <right style="thin">
        <color rgb="FFADADAD"/>
      </right>
      <top/>
      <bottom style="thin">
        <color rgb="FFADADAD"/>
      </bottom>
      <diagonal/>
    </border>
    <border>
      <left style="thin">
        <color rgb="FFADADAD"/>
      </left>
      <right/>
      <top/>
      <bottom style="thin">
        <color rgb="FFADADAD"/>
      </bottom>
      <diagonal/>
    </border>
    <border>
      <left style="thin">
        <color rgb="FFADADAD"/>
      </left>
      <right style="thin">
        <color rgb="FFADADAD"/>
      </right>
      <top style="thin">
        <color rgb="FFADADAD"/>
      </top>
      <bottom style="thin">
        <color rgb="FFADADAD"/>
      </bottom>
      <diagonal/>
    </border>
    <border>
      <left style="thin">
        <color rgb="FFADADAD"/>
      </left>
      <right/>
      <top style="thin">
        <color rgb="FFADADAD"/>
      </top>
      <bottom style="thin">
        <color rgb="FFADADAD"/>
      </bottom>
      <diagonal/>
    </border>
    <border>
      <left style="thin">
        <color rgb="FFADADAD"/>
      </left>
      <right style="thin">
        <color rgb="FFADADAD"/>
      </right>
      <top style="thin">
        <color rgb="FFADADAD"/>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rgb="FFADADAD"/>
      </right>
      <top style="thin">
        <color rgb="FFADADAD"/>
      </top>
      <bottom style="thin">
        <color rgb="FFADADAD"/>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top/>
      <bottom style="medium">
        <color indexed="64"/>
      </bottom>
      <diagonal/>
    </border>
    <border>
      <left/>
      <right style="medium">
        <color rgb="FF000000"/>
      </right>
      <top/>
      <bottom style="medium">
        <color indexed="64"/>
      </bottom>
      <diagonal/>
    </border>
    <border>
      <left style="medium">
        <color rgb="FF000000"/>
      </left>
      <right style="medium">
        <color indexed="64"/>
      </right>
      <top style="medium">
        <color rgb="FF000000"/>
      </top>
      <bottom style="medium">
        <color indexed="64"/>
      </bottom>
      <diagonal/>
    </border>
    <border>
      <left style="medium">
        <color indexed="64"/>
      </left>
      <right style="medium">
        <color rgb="FF000000"/>
      </right>
      <top style="medium">
        <color rgb="FF000000"/>
      </top>
      <bottom style="medium">
        <color indexed="64"/>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style="medium">
        <color indexed="64"/>
      </left>
      <right style="medium">
        <color rgb="FF000000"/>
      </right>
      <top style="medium">
        <color indexed="64"/>
      </top>
      <bottom style="medium">
        <color indexed="64"/>
      </bottom>
      <diagonal/>
    </border>
    <border>
      <left style="medium">
        <color rgb="FF000000"/>
      </left>
      <right style="medium">
        <color indexed="64"/>
      </right>
      <top style="medium">
        <color indexed="64"/>
      </top>
      <bottom style="medium">
        <color rgb="FF000000"/>
      </bottom>
      <diagonal/>
    </border>
    <border>
      <left style="medium">
        <color indexed="64"/>
      </left>
      <right style="medium">
        <color rgb="FF000000"/>
      </right>
      <top style="medium">
        <color indexed="64"/>
      </top>
      <bottom style="medium">
        <color rgb="FF000000"/>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s>
  <cellStyleXfs count="2">
    <xf numFmtId="0" fontId="0" fillId="0" borderId="0"/>
    <xf numFmtId="0" fontId="37" fillId="0" borderId="0" applyNumberFormat="0" applyFill="0" applyBorder="0" applyAlignment="0" applyProtection="0"/>
  </cellStyleXfs>
  <cellXfs count="275">
    <xf numFmtId="0" fontId="0" fillId="0" borderId="0" xfId="0"/>
    <xf numFmtId="0" fontId="1" fillId="0" borderId="0" xfId="0" applyFont="1" applyAlignment="1">
      <alignment horizontal="left" vertical="center"/>
    </xf>
    <xf numFmtId="0" fontId="2" fillId="0" borderId="0" xfId="0" applyFont="1"/>
    <xf numFmtId="0" fontId="3" fillId="0" borderId="0" xfId="0" applyFont="1"/>
    <xf numFmtId="0" fontId="5" fillId="0" borderId="0" xfId="0" applyFont="1" applyAlignment="1">
      <alignment horizontal="center" vertical="center"/>
    </xf>
    <xf numFmtId="0" fontId="5" fillId="0" borderId="1" xfId="0" applyFont="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center" vertical="center" wrapText="1"/>
    </xf>
    <xf numFmtId="0" fontId="5" fillId="0" borderId="5" xfId="0" applyFont="1" applyBorder="1" applyAlignment="1">
      <alignment horizontal="center" vertical="center" wrapText="1"/>
    </xf>
    <xf numFmtId="0" fontId="6" fillId="0" borderId="5" xfId="0" applyFont="1" applyBorder="1" applyAlignment="1">
      <alignment horizontal="center" vertical="center" wrapText="1"/>
    </xf>
    <xf numFmtId="0" fontId="5" fillId="0" borderId="9" xfId="0" applyFont="1" applyBorder="1" applyAlignment="1">
      <alignment horizontal="center" vertical="center" wrapText="1"/>
    </xf>
    <xf numFmtId="0" fontId="6" fillId="0" borderId="9" xfId="0" applyFont="1" applyBorder="1" applyAlignment="1">
      <alignment horizontal="center" vertical="center" wrapText="1"/>
    </xf>
    <xf numFmtId="0" fontId="5" fillId="0" borderId="0" xfId="0" applyFont="1" applyAlignment="1">
      <alignment vertical="center" wrapText="1"/>
    </xf>
    <xf numFmtId="0" fontId="7" fillId="0" borderId="0" xfId="0" applyFont="1" applyAlignment="1">
      <alignment horizontal="center" vertical="center" wrapText="1"/>
    </xf>
    <xf numFmtId="0" fontId="8" fillId="0" borderId="0" xfId="0" applyFont="1" applyAlignment="1" applyProtection="1">
      <alignment horizontal="center"/>
      <protection locked="0"/>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8" fillId="6" borderId="24" xfId="0" applyFont="1" applyFill="1" applyBorder="1" applyAlignment="1">
      <alignment horizontal="center" vertical="center" wrapText="1"/>
    </xf>
    <xf numFmtId="0" fontId="8" fillId="0" borderId="21" xfId="0" applyFont="1" applyBorder="1" applyAlignment="1" applyProtection="1">
      <alignment horizontal="center" vertical="center" wrapText="1"/>
      <protection locked="0"/>
    </xf>
    <xf numFmtId="0" fontId="8" fillId="0" borderId="24" xfId="0" applyFont="1" applyBorder="1" applyAlignment="1" applyProtection="1">
      <alignment horizontal="center" vertical="center" wrapText="1"/>
      <protection locked="0"/>
    </xf>
    <xf numFmtId="0" fontId="8" fillId="7" borderId="24" xfId="0" applyFont="1" applyFill="1" applyBorder="1" applyAlignment="1">
      <alignment horizontal="center" vertical="center" wrapText="1"/>
    </xf>
    <xf numFmtId="0" fontId="8" fillId="10" borderId="24" xfId="0" applyFont="1" applyFill="1" applyBorder="1" applyAlignment="1">
      <alignment horizontal="center" vertical="center" wrapText="1"/>
    </xf>
    <xf numFmtId="0" fontId="8" fillId="12" borderId="24" xfId="0" applyFont="1" applyFill="1" applyBorder="1" applyAlignment="1">
      <alignment horizontal="center" vertical="center" wrapText="1"/>
    </xf>
    <xf numFmtId="0" fontId="8" fillId="13" borderId="24" xfId="0" applyFont="1" applyFill="1" applyBorder="1" applyAlignment="1">
      <alignment horizontal="center" vertical="center" wrapText="1"/>
    </xf>
    <xf numFmtId="0" fontId="8" fillId="15" borderId="22" xfId="0" applyFont="1" applyFill="1" applyBorder="1" applyAlignment="1">
      <alignment horizontal="center" vertical="center" wrapText="1"/>
    </xf>
    <xf numFmtId="0" fontId="8" fillId="16" borderId="24" xfId="0" applyFont="1" applyFill="1" applyBorder="1" applyAlignment="1">
      <alignment horizontal="center" vertical="center" wrapText="1"/>
    </xf>
    <xf numFmtId="0" fontId="17" fillId="0" borderId="0" xfId="0" applyFont="1" applyAlignment="1">
      <alignment horizontal="center" vertical="center"/>
    </xf>
    <xf numFmtId="0" fontId="6" fillId="4" borderId="17" xfId="0" applyFont="1" applyFill="1" applyBorder="1" applyAlignment="1">
      <alignment horizontal="center" vertical="center" wrapText="1"/>
    </xf>
    <xf numFmtId="0" fontId="6" fillId="4" borderId="18" xfId="0" applyFont="1" applyFill="1" applyBorder="1" applyAlignment="1">
      <alignment horizontal="center" vertical="center" wrapText="1"/>
    </xf>
    <xf numFmtId="0" fontId="19" fillId="19" borderId="21" xfId="0" applyFont="1" applyFill="1" applyBorder="1" applyAlignment="1" applyProtection="1">
      <alignment horizontal="center" vertical="center" wrapText="1"/>
      <protection locked="0"/>
    </xf>
    <xf numFmtId="0" fontId="20" fillId="19" borderId="18" xfId="0" applyFont="1" applyFill="1" applyBorder="1" applyAlignment="1">
      <alignment horizontal="center" vertical="center" wrapText="1"/>
    </xf>
    <xf numFmtId="0" fontId="21" fillId="0" borderId="0" xfId="0" applyFont="1"/>
    <xf numFmtId="0" fontId="19" fillId="0" borderId="21" xfId="0" applyFont="1" applyBorder="1" applyAlignment="1" applyProtection="1">
      <alignment horizontal="center" vertical="center" wrapText="1"/>
      <protection locked="0"/>
    </xf>
    <xf numFmtId="0" fontId="19" fillId="0" borderId="24" xfId="0" applyFont="1" applyBorder="1" applyAlignment="1" applyProtection="1">
      <alignment horizontal="center" vertical="center" wrapText="1"/>
      <protection locked="0"/>
    </xf>
    <xf numFmtId="0" fontId="12" fillId="0" borderId="26" xfId="0" applyFont="1" applyBorder="1" applyAlignment="1">
      <alignment horizontal="center" vertical="top" wrapText="1"/>
    </xf>
    <xf numFmtId="0" fontId="12" fillId="0" borderId="0" xfId="0" applyFont="1" applyAlignment="1">
      <alignment horizontal="center" vertical="top"/>
    </xf>
    <xf numFmtId="0" fontId="12" fillId="0" borderId="27" xfId="0" applyFont="1" applyBorder="1" applyAlignment="1">
      <alignment horizontal="center" vertical="top"/>
    </xf>
    <xf numFmtId="0" fontId="5" fillId="0" borderId="24" xfId="0" applyFont="1" applyBorder="1" applyAlignment="1">
      <alignment horizontal="center" vertical="center" wrapText="1"/>
    </xf>
    <xf numFmtId="0" fontId="5" fillId="4" borderId="24" xfId="0" applyFont="1" applyFill="1" applyBorder="1" applyAlignment="1">
      <alignment horizontal="center" vertical="center" wrapText="1"/>
    </xf>
    <xf numFmtId="0" fontId="22"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7" fillId="0" borderId="14" xfId="0" applyFont="1" applyBorder="1" applyAlignment="1">
      <alignment vertical="center"/>
    </xf>
    <xf numFmtId="0" fontId="2" fillId="0" borderId="15" xfId="0" applyFont="1" applyBorder="1"/>
    <xf numFmtId="0" fontId="2" fillId="0" borderId="16" xfId="0" applyFont="1" applyBorder="1"/>
    <xf numFmtId="164" fontId="3" fillId="0" borderId="0" xfId="0" applyNumberFormat="1" applyFont="1"/>
    <xf numFmtId="0" fontId="27" fillId="0" borderId="0" xfId="0" applyFont="1" applyAlignment="1">
      <alignment horizontal="left" vertical="center"/>
    </xf>
    <xf numFmtId="0" fontId="28" fillId="0" borderId="0" xfId="0" applyFont="1" applyAlignment="1">
      <alignment horizontal="center" vertical="center"/>
    </xf>
    <xf numFmtId="0" fontId="5" fillId="0" borderId="0" xfId="0" applyFont="1" applyAlignment="1">
      <alignment horizontal="center" vertical="center" wrapText="1"/>
    </xf>
    <xf numFmtId="0" fontId="2"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pplyProtection="1">
      <alignment horizontal="center" vertical="center"/>
      <protection locked="0"/>
    </xf>
    <xf numFmtId="0" fontId="0" fillId="7" borderId="0" xfId="0" applyFill="1"/>
    <xf numFmtId="0" fontId="0" fillId="20" borderId="0" xfId="0" applyFill="1"/>
    <xf numFmtId="0" fontId="0" fillId="21" borderId="0" xfId="0" applyFill="1"/>
    <xf numFmtId="0" fontId="0" fillId="21" borderId="0" xfId="0" applyFill="1" applyAlignment="1">
      <alignment wrapText="1"/>
    </xf>
    <xf numFmtId="0" fontId="30" fillId="0" borderId="28" xfId="0" applyFont="1" applyBorder="1" applyAlignment="1">
      <alignment wrapText="1"/>
    </xf>
    <xf numFmtId="0" fontId="30" fillId="0" borderId="0" xfId="0" applyFont="1" applyAlignment="1">
      <alignment wrapText="1"/>
    </xf>
    <xf numFmtId="0" fontId="31" fillId="22" borderId="29" xfId="0" applyFont="1" applyFill="1" applyBorder="1" applyAlignment="1">
      <alignment horizontal="center" vertical="center" wrapText="1"/>
    </xf>
    <xf numFmtId="0" fontId="31" fillId="23" borderId="29" xfId="0" applyFont="1" applyFill="1" applyBorder="1" applyAlignment="1">
      <alignment horizontal="center" vertical="center" wrapText="1"/>
    </xf>
    <xf numFmtId="0" fontId="31" fillId="23" borderId="30" xfId="0" applyFont="1" applyFill="1" applyBorder="1" applyAlignment="1">
      <alignment horizontal="center" vertical="center" wrapText="1"/>
    </xf>
    <xf numFmtId="0" fontId="0" fillId="0" borderId="0" xfId="0" applyAlignment="1">
      <alignment wrapText="1"/>
    </xf>
    <xf numFmtId="0" fontId="31" fillId="24" borderId="31" xfId="0" applyFont="1" applyFill="1" applyBorder="1" applyAlignment="1">
      <alignment horizontal="center" wrapText="1"/>
    </xf>
    <xf numFmtId="0" fontId="32" fillId="24" borderId="31" xfId="0" applyFont="1" applyFill="1" applyBorder="1" applyAlignment="1">
      <alignment wrapText="1"/>
    </xf>
    <xf numFmtId="0" fontId="32" fillId="24" borderId="31" xfId="0" applyFont="1" applyFill="1" applyBorder="1" applyAlignment="1">
      <alignment horizontal="center" wrapText="1"/>
    </xf>
    <xf numFmtId="0" fontId="31" fillId="25" borderId="31" xfId="0" applyFont="1" applyFill="1" applyBorder="1" applyAlignment="1">
      <alignment horizontal="center" wrapText="1"/>
    </xf>
    <xf numFmtId="0" fontId="32" fillId="25" borderId="31" xfId="0" applyFont="1" applyFill="1" applyBorder="1" applyAlignment="1">
      <alignment wrapText="1"/>
    </xf>
    <xf numFmtId="0" fontId="32" fillId="25" borderId="32" xfId="0" applyFont="1" applyFill="1" applyBorder="1" applyAlignment="1">
      <alignment wrapText="1"/>
    </xf>
    <xf numFmtId="0" fontId="31" fillId="24" borderId="31" xfId="0" applyFont="1" applyFill="1" applyBorder="1" applyAlignment="1">
      <alignment wrapText="1"/>
    </xf>
    <xf numFmtId="0" fontId="31" fillId="24" borderId="33" xfId="0" applyFont="1" applyFill="1" applyBorder="1" applyAlignment="1">
      <alignment horizontal="center" wrapText="1"/>
    </xf>
    <xf numFmtId="0" fontId="31" fillId="24" borderId="33" xfId="0" applyFont="1" applyFill="1" applyBorder="1" applyAlignment="1">
      <alignment wrapText="1"/>
    </xf>
    <xf numFmtId="0" fontId="32" fillId="24" borderId="33" xfId="0" applyFont="1" applyFill="1" applyBorder="1" applyAlignment="1">
      <alignment wrapText="1"/>
    </xf>
    <xf numFmtId="0" fontId="32" fillId="24" borderId="33" xfId="0" applyFont="1" applyFill="1" applyBorder="1" applyAlignment="1">
      <alignment horizontal="center" wrapText="1"/>
    </xf>
    <xf numFmtId="0" fontId="31" fillId="26" borderId="34" xfId="0" applyFont="1" applyFill="1" applyBorder="1" applyAlignment="1">
      <alignment horizontal="center" wrapText="1"/>
    </xf>
    <xf numFmtId="0" fontId="32" fillId="26" borderId="34" xfId="0" applyFont="1" applyFill="1" applyBorder="1" applyAlignment="1">
      <alignment wrapText="1"/>
    </xf>
    <xf numFmtId="0" fontId="33" fillId="26" borderId="34" xfId="0" applyFont="1" applyFill="1" applyBorder="1" applyAlignment="1">
      <alignment wrapText="1"/>
    </xf>
    <xf numFmtId="0" fontId="33" fillId="26" borderId="34" xfId="0" applyFont="1" applyFill="1" applyBorder="1" applyAlignment="1">
      <alignment horizontal="center" wrapText="1"/>
    </xf>
    <xf numFmtId="0" fontId="31" fillId="25" borderId="35" xfId="0" applyFont="1" applyFill="1" applyBorder="1" applyAlignment="1">
      <alignment horizontal="center" wrapText="1"/>
    </xf>
    <xf numFmtId="0" fontId="34" fillId="26" borderId="34" xfId="0" applyFont="1" applyFill="1" applyBorder="1" applyAlignment="1">
      <alignment wrapText="1"/>
    </xf>
    <xf numFmtId="0" fontId="35" fillId="26" borderId="34" xfId="0" applyFont="1" applyFill="1" applyBorder="1" applyAlignment="1">
      <alignment horizontal="center" wrapText="1"/>
    </xf>
    <xf numFmtId="0" fontId="14" fillId="35" borderId="24" xfId="0" applyFont="1" applyFill="1" applyBorder="1" applyAlignment="1">
      <alignment horizontal="center" vertical="center" wrapText="1"/>
    </xf>
    <xf numFmtId="0" fontId="41" fillId="16" borderId="24" xfId="0" applyFont="1" applyFill="1" applyBorder="1" applyAlignment="1">
      <alignment horizontal="center" vertical="center" wrapText="1"/>
    </xf>
    <xf numFmtId="0" fontId="41" fillId="12" borderId="24" xfId="0" applyFont="1" applyFill="1" applyBorder="1" applyAlignment="1">
      <alignment horizontal="center" vertical="center" wrapText="1"/>
    </xf>
    <xf numFmtId="0" fontId="41" fillId="7" borderId="24" xfId="0" applyFont="1" applyFill="1" applyBorder="1" applyAlignment="1">
      <alignment horizontal="center" vertical="center" wrapText="1"/>
    </xf>
    <xf numFmtId="0" fontId="41" fillId="13" borderId="24" xfId="0" applyFont="1" applyFill="1" applyBorder="1" applyAlignment="1">
      <alignment horizontal="center" vertical="center" wrapText="1"/>
    </xf>
    <xf numFmtId="0" fontId="40" fillId="9" borderId="24" xfId="0" applyFont="1" applyFill="1" applyBorder="1" applyAlignment="1">
      <alignment horizontal="center" vertical="center" wrapText="1"/>
    </xf>
    <xf numFmtId="0" fontId="41" fillId="10" borderId="24" xfId="0" applyFont="1" applyFill="1" applyBorder="1" applyAlignment="1">
      <alignment horizontal="center" vertical="center" wrapText="1"/>
    </xf>
    <xf numFmtId="0" fontId="41" fillId="6" borderId="24" xfId="0" applyFont="1" applyFill="1" applyBorder="1" applyAlignment="1">
      <alignment horizontal="center" vertical="center" wrapText="1"/>
    </xf>
    <xf numFmtId="0" fontId="41" fillId="15" borderId="22" xfId="0" applyFont="1" applyFill="1" applyBorder="1" applyAlignment="1">
      <alignment horizontal="center" vertical="center" wrapText="1"/>
    </xf>
    <xf numFmtId="0" fontId="53" fillId="28" borderId="49" xfId="0" applyFont="1" applyFill="1" applyBorder="1" applyAlignment="1">
      <alignment wrapText="1"/>
    </xf>
    <xf numFmtId="0" fontId="53" fillId="0" borderId="49" xfId="0" applyFont="1" applyBorder="1" applyAlignment="1">
      <alignment wrapText="1"/>
    </xf>
    <xf numFmtId="0" fontId="55" fillId="0" borderId="49" xfId="0" applyFont="1" applyBorder="1" applyAlignment="1">
      <alignment wrapText="1"/>
    </xf>
    <xf numFmtId="0" fontId="36" fillId="28" borderId="49" xfId="0" applyFont="1" applyFill="1" applyBorder="1" applyAlignment="1">
      <alignment wrapText="1"/>
    </xf>
    <xf numFmtId="0" fontId="54" fillId="28" borderId="51" xfId="0" applyFont="1" applyFill="1" applyBorder="1" applyAlignment="1">
      <alignment vertical="center" wrapText="1"/>
    </xf>
    <xf numFmtId="0" fontId="54" fillId="0" borderId="51" xfId="0" applyFont="1" applyBorder="1" applyAlignment="1">
      <alignment vertical="center" wrapText="1"/>
    </xf>
    <xf numFmtId="0" fontId="54" fillId="29" borderId="51" xfId="0" applyFont="1" applyFill="1" applyBorder="1" applyAlignment="1">
      <alignment vertical="center"/>
    </xf>
    <xf numFmtId="0" fontId="54" fillId="25" borderId="51" xfId="0" applyFont="1" applyFill="1" applyBorder="1" applyAlignment="1">
      <alignment vertical="center"/>
    </xf>
    <xf numFmtId="0" fontId="54" fillId="30" borderId="51" xfId="0" applyFont="1" applyFill="1" applyBorder="1" applyAlignment="1">
      <alignment vertical="center"/>
    </xf>
    <xf numFmtId="0" fontId="54" fillId="29" borderId="49" xfId="0" applyFont="1" applyFill="1" applyBorder="1" applyAlignment="1">
      <alignment vertical="center"/>
    </xf>
    <xf numFmtId="0" fontId="54" fillId="0" borderId="49" xfId="0" applyFont="1" applyBorder="1" applyAlignment="1">
      <alignment vertical="center"/>
    </xf>
    <xf numFmtId="0" fontId="52" fillId="27" borderId="48" xfId="0" applyFont="1" applyFill="1" applyBorder="1" applyAlignment="1">
      <alignment wrapText="1"/>
    </xf>
    <xf numFmtId="0" fontId="53" fillId="0" borderId="50" xfId="0" applyFont="1" applyBorder="1" applyAlignment="1">
      <alignment wrapText="1"/>
    </xf>
    <xf numFmtId="0" fontId="50" fillId="0" borderId="0" xfId="0" applyFont="1" applyAlignment="1">
      <alignment horizontal="center"/>
    </xf>
    <xf numFmtId="0" fontId="25" fillId="3" borderId="36" xfId="0" applyFont="1" applyFill="1" applyBorder="1" applyAlignment="1">
      <alignment horizontal="center" vertical="center" wrapText="1"/>
    </xf>
    <xf numFmtId="0" fontId="25" fillId="3" borderId="15" xfId="0" applyFont="1" applyFill="1" applyBorder="1" applyAlignment="1">
      <alignment horizontal="center" vertical="center" wrapText="1"/>
    </xf>
    <xf numFmtId="0" fontId="25" fillId="3" borderId="37" xfId="0" applyFont="1" applyFill="1" applyBorder="1" applyAlignment="1">
      <alignment horizontal="center" vertical="center" wrapText="1"/>
    </xf>
    <xf numFmtId="0" fontId="43" fillId="0" borderId="26" xfId="0" applyFont="1" applyBorder="1" applyAlignment="1" applyProtection="1">
      <alignment horizontal="left" vertical="top" wrapText="1"/>
      <protection locked="0"/>
    </xf>
    <xf numFmtId="0" fontId="7" fillId="0" borderId="0" xfId="0" applyFont="1" applyAlignment="1" applyProtection="1">
      <alignment horizontal="left" vertical="top" wrapText="1"/>
      <protection locked="0"/>
    </xf>
    <xf numFmtId="0" fontId="7" fillId="0" borderId="27" xfId="0" applyFont="1" applyBorder="1" applyAlignment="1" applyProtection="1">
      <alignment horizontal="left" vertical="top" wrapText="1"/>
      <protection locked="0"/>
    </xf>
    <xf numFmtId="0" fontId="7" fillId="0" borderId="26" xfId="0" applyFont="1" applyBorder="1" applyAlignment="1" applyProtection="1">
      <alignment horizontal="left" vertical="top" wrapText="1"/>
      <protection locked="0"/>
    </xf>
    <xf numFmtId="0" fontId="7" fillId="0" borderId="17" xfId="0" applyFont="1" applyBorder="1" applyAlignment="1" applyProtection="1">
      <alignment horizontal="left" vertical="top" wrapText="1"/>
      <protection locked="0"/>
    </xf>
    <xf numFmtId="0" fontId="7" fillId="0" borderId="13" xfId="0" applyFont="1" applyBorder="1" applyAlignment="1" applyProtection="1">
      <alignment horizontal="left" vertical="top" wrapText="1"/>
      <protection locked="0"/>
    </xf>
    <xf numFmtId="0" fontId="7" fillId="0" borderId="18" xfId="0" applyFont="1" applyBorder="1" applyAlignment="1" applyProtection="1">
      <alignment horizontal="left" vertical="top" wrapText="1"/>
      <protection locked="0"/>
    </xf>
    <xf numFmtId="0" fontId="22" fillId="31" borderId="24" xfId="0" applyFont="1" applyFill="1" applyBorder="1" applyAlignment="1">
      <alignment horizontal="center" vertical="center" wrapText="1"/>
    </xf>
    <xf numFmtId="0" fontId="22" fillId="0" borderId="24" xfId="0" applyFont="1" applyBorder="1" applyAlignment="1">
      <alignment horizontal="center" vertical="center" wrapText="1"/>
    </xf>
    <xf numFmtId="0" fontId="7" fillId="3" borderId="24" xfId="0" applyFont="1" applyFill="1" applyBorder="1" applyAlignment="1">
      <alignment horizontal="center" vertical="center" wrapText="1"/>
    </xf>
    <xf numFmtId="0" fontId="22" fillId="3" borderId="24" xfId="0" applyFont="1" applyFill="1" applyBorder="1" applyAlignment="1" applyProtection="1">
      <alignment horizontal="center" vertical="center"/>
      <protection locked="0"/>
    </xf>
    <xf numFmtId="0" fontId="23" fillId="20" borderId="24" xfId="0" applyFont="1" applyFill="1" applyBorder="1" applyAlignment="1">
      <alignment horizontal="center" vertical="center" wrapText="1"/>
    </xf>
    <xf numFmtId="0" fontId="5" fillId="4" borderId="19" xfId="0" applyFont="1" applyFill="1" applyBorder="1" applyAlignment="1">
      <alignment horizontal="center" vertical="center" wrapText="1"/>
    </xf>
    <xf numFmtId="0" fontId="5" fillId="4" borderId="20" xfId="0" applyFont="1" applyFill="1" applyBorder="1" applyAlignment="1">
      <alignment horizontal="center" vertical="center" wrapText="1"/>
    </xf>
    <xf numFmtId="0" fontId="5" fillId="4" borderId="21"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24" fillId="2" borderId="24" xfId="0" applyFont="1" applyFill="1" applyBorder="1" applyAlignment="1">
      <alignment horizontal="center" vertical="center" wrapText="1"/>
    </xf>
    <xf numFmtId="0" fontId="22" fillId="0" borderId="24" xfId="0" applyFont="1" applyBorder="1" applyAlignment="1" applyProtection="1">
      <alignment horizontal="center" vertical="center"/>
      <protection locked="0"/>
    </xf>
    <xf numFmtId="0" fontId="24" fillId="18" borderId="24" xfId="0" applyFont="1" applyFill="1" applyBorder="1" applyAlignment="1">
      <alignment horizontal="center" vertical="center" wrapText="1"/>
    </xf>
    <xf numFmtId="0" fontId="38" fillId="3" borderId="38" xfId="1" applyFont="1" applyFill="1" applyBorder="1" applyAlignment="1">
      <alignment horizontal="left" vertical="center" wrapText="1"/>
    </xf>
    <xf numFmtId="0" fontId="38" fillId="3" borderId="13" xfId="1" applyFont="1" applyFill="1" applyBorder="1" applyAlignment="1">
      <alignment horizontal="left" vertical="center" wrapText="1"/>
    </xf>
    <xf numFmtId="0" fontId="38" fillId="3" borderId="39" xfId="1" applyFont="1" applyFill="1" applyBorder="1" applyAlignment="1">
      <alignment horizontal="left" vertical="center" wrapText="1"/>
    </xf>
    <xf numFmtId="0" fontId="22" fillId="3" borderId="19" xfId="0" applyFont="1" applyFill="1" applyBorder="1" applyAlignment="1">
      <alignment horizontal="center" vertical="center" wrapText="1"/>
    </xf>
    <xf numFmtId="0" fontId="22" fillId="3" borderId="21" xfId="0" applyFont="1" applyFill="1" applyBorder="1" applyAlignment="1">
      <alignment horizontal="center" vertical="center" wrapText="1"/>
    </xf>
    <xf numFmtId="0" fontId="22" fillId="3" borderId="20" xfId="0" applyFont="1" applyFill="1" applyBorder="1" applyAlignment="1">
      <alignment horizontal="center" vertical="center" wrapText="1"/>
    </xf>
    <xf numFmtId="0" fontId="43" fillId="31" borderId="19" xfId="0" applyFont="1" applyFill="1" applyBorder="1" applyAlignment="1">
      <alignment horizontal="center" vertical="center" wrapText="1"/>
    </xf>
    <xf numFmtId="0" fontId="7" fillId="31" borderId="20" xfId="0" applyFont="1" applyFill="1" applyBorder="1" applyAlignment="1">
      <alignment horizontal="center" vertical="center" wrapText="1"/>
    </xf>
    <xf numFmtId="0" fontId="7" fillId="31" borderId="21" xfId="0" applyFont="1" applyFill="1" applyBorder="1" applyAlignment="1">
      <alignment horizontal="center" vertical="center" wrapText="1"/>
    </xf>
    <xf numFmtId="0" fontId="12" fillId="3" borderId="19"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21" xfId="0" applyFont="1" applyFill="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3" fillId="3" borderId="14"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26"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3" fillId="3" borderId="18" xfId="0" applyFont="1" applyFill="1" applyBorder="1" applyAlignment="1" applyProtection="1">
      <alignment horizontal="center" vertical="center" wrapText="1"/>
      <protection locked="0"/>
    </xf>
    <xf numFmtId="0" fontId="19" fillId="0" borderId="19" xfId="0" applyFont="1" applyBorder="1" applyAlignment="1" applyProtection="1">
      <alignment horizontal="center" vertical="center" wrapText="1"/>
      <protection locked="0"/>
    </xf>
    <xf numFmtId="0" fontId="19" fillId="0" borderId="20" xfId="0" applyFont="1" applyBorder="1" applyAlignment="1" applyProtection="1">
      <alignment horizontal="center" vertical="center" wrapText="1"/>
      <protection locked="0"/>
    </xf>
    <xf numFmtId="0" fontId="19" fillId="0" borderId="21" xfId="0" applyFont="1" applyBorder="1" applyAlignment="1" applyProtection="1">
      <alignment horizontal="center" vertical="center" wrapText="1"/>
      <protection locked="0"/>
    </xf>
    <xf numFmtId="0" fontId="5" fillId="4" borderId="19" xfId="0" applyFont="1" applyFill="1" applyBorder="1" applyAlignment="1" applyProtection="1">
      <alignment horizontal="center" vertical="center" wrapText="1"/>
      <protection locked="0"/>
    </xf>
    <xf numFmtId="0" fontId="5" fillId="4" borderId="20" xfId="0" applyFont="1" applyFill="1" applyBorder="1" applyAlignment="1" applyProtection="1">
      <alignment horizontal="center" vertical="center" wrapText="1"/>
      <protection locked="0"/>
    </xf>
    <xf numFmtId="0" fontId="5" fillId="4" borderId="21" xfId="0" applyFont="1" applyFill="1" applyBorder="1" applyAlignment="1" applyProtection="1">
      <alignment horizontal="center" vertical="center" wrapText="1"/>
      <protection locked="0"/>
    </xf>
    <xf numFmtId="0" fontId="3" fillId="3" borderId="40"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19" borderId="19" xfId="0" applyFont="1" applyFill="1" applyBorder="1" applyAlignment="1">
      <alignment horizontal="center" vertical="center" wrapText="1"/>
    </xf>
    <xf numFmtId="0" fontId="3" fillId="19" borderId="20" xfId="0" applyFont="1" applyFill="1" applyBorder="1" applyAlignment="1">
      <alignment horizontal="center" vertical="center" wrapText="1"/>
    </xf>
    <xf numFmtId="0" fontId="3" fillId="19" borderId="21" xfId="0" applyFont="1" applyFill="1" applyBorder="1" applyAlignment="1">
      <alignment horizontal="center" vertical="center" wrapText="1"/>
    </xf>
    <xf numFmtId="0" fontId="3" fillId="3" borderId="42" xfId="0" applyFont="1" applyFill="1" applyBorder="1" applyAlignment="1" applyProtection="1">
      <alignment horizontal="center" vertical="center" wrapText="1"/>
      <protection locked="0"/>
    </xf>
    <xf numFmtId="0" fontId="3" fillId="3" borderId="43" xfId="0" applyFont="1" applyFill="1" applyBorder="1" applyAlignment="1" applyProtection="1">
      <alignment horizontal="center" vertical="center" wrapText="1"/>
      <protection locked="0"/>
    </xf>
    <xf numFmtId="0" fontId="3" fillId="3" borderId="46" xfId="0" applyFont="1" applyFill="1" applyBorder="1" applyAlignment="1" applyProtection="1">
      <alignment horizontal="center" vertical="center" wrapText="1"/>
      <protection locked="0"/>
    </xf>
    <xf numFmtId="0" fontId="3" fillId="3" borderId="47" xfId="0" applyFont="1" applyFill="1" applyBorder="1" applyAlignment="1" applyProtection="1">
      <alignment horizontal="center" vertical="center" wrapText="1"/>
      <protection locked="0"/>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16" xfId="0" applyFont="1" applyFill="1" applyBorder="1" applyAlignment="1">
      <alignment horizontal="center" vertical="center" wrapText="1"/>
    </xf>
    <xf numFmtId="0" fontId="22" fillId="4" borderId="16" xfId="0" applyFont="1" applyFill="1" applyBorder="1" applyAlignment="1">
      <alignment horizontal="center" vertical="center" wrapText="1"/>
    </xf>
    <xf numFmtId="0" fontId="22" fillId="4" borderId="18" xfId="0" applyFont="1" applyFill="1" applyBorder="1" applyAlignment="1">
      <alignment horizontal="center" vertical="center" wrapText="1"/>
    </xf>
    <xf numFmtId="0" fontId="3" fillId="3" borderId="44" xfId="0" applyFont="1" applyFill="1" applyBorder="1" applyAlignment="1" applyProtection="1">
      <alignment horizontal="center" vertical="center" wrapText="1"/>
      <protection locked="0"/>
    </xf>
    <xf numFmtId="0" fontId="3" fillId="3" borderId="45" xfId="0" applyFont="1" applyFill="1" applyBorder="1" applyAlignment="1" applyProtection="1">
      <alignment horizontal="center" vertical="center" wrapText="1"/>
      <protection locked="0"/>
    </xf>
    <xf numFmtId="0" fontId="8" fillId="0" borderId="19" xfId="0" applyFont="1" applyBorder="1" applyAlignment="1" applyProtection="1">
      <alignment horizontal="center" vertical="center" wrapText="1"/>
      <protection locked="0"/>
    </xf>
    <xf numFmtId="0" fontId="8" fillId="0" borderId="20" xfId="0" applyFont="1" applyBorder="1" applyAlignment="1" applyProtection="1">
      <alignment horizontal="center" vertical="center" wrapText="1"/>
      <protection locked="0"/>
    </xf>
    <xf numFmtId="0" fontId="8" fillId="0" borderId="21" xfId="0" applyFont="1" applyBorder="1" applyAlignment="1" applyProtection="1">
      <alignment horizontal="center" vertical="center" wrapText="1"/>
      <protection locked="0"/>
    </xf>
    <xf numFmtId="0" fontId="41" fillId="36" borderId="22" xfId="0" applyFont="1" applyFill="1" applyBorder="1" applyAlignment="1">
      <alignment horizontal="center" vertical="center" wrapText="1"/>
    </xf>
    <xf numFmtId="0" fontId="14" fillId="36" borderId="25" xfId="0" applyFont="1" applyFill="1" applyBorder="1" applyAlignment="1">
      <alignment horizontal="center" vertical="center" wrapText="1"/>
    </xf>
    <xf numFmtId="0" fontId="14" fillId="36" borderId="23"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1" xfId="0" applyFont="1" applyFill="1" applyBorder="1" applyAlignment="1">
      <alignment horizontal="center" vertical="center" wrapText="1"/>
    </xf>
    <xf numFmtId="0" fontId="45" fillId="33" borderId="19" xfId="0" applyFont="1" applyFill="1" applyBorder="1" applyAlignment="1">
      <alignment horizontal="center" vertical="center" wrapText="1"/>
    </xf>
    <xf numFmtId="0" fontId="18" fillId="33" borderId="20" xfId="0" applyFont="1" applyFill="1" applyBorder="1" applyAlignment="1">
      <alignment horizontal="center" vertical="center" wrapText="1"/>
    </xf>
    <xf numFmtId="0" fontId="18" fillId="33" borderId="21" xfId="0" applyFont="1" applyFill="1" applyBorder="1" applyAlignment="1">
      <alignment horizontal="center" vertical="center" wrapText="1"/>
    </xf>
    <xf numFmtId="0" fontId="12" fillId="3" borderId="20" xfId="0" applyFont="1" applyFill="1" applyBorder="1" applyAlignment="1">
      <alignment horizontal="center" vertical="center"/>
    </xf>
    <xf numFmtId="0" fontId="12" fillId="3" borderId="21" xfId="0" applyFont="1" applyFill="1" applyBorder="1" applyAlignment="1">
      <alignment horizontal="center" vertical="center"/>
    </xf>
    <xf numFmtId="0" fontId="13" fillId="3" borderId="19"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21" xfId="0" applyFont="1" applyFill="1" applyBorder="1" applyAlignment="1">
      <alignment horizontal="center" vertical="center" wrapText="1"/>
    </xf>
    <xf numFmtId="0" fontId="7" fillId="5" borderId="22" xfId="0" applyFont="1" applyFill="1" applyBorder="1" applyAlignment="1">
      <alignment horizontal="center" vertical="center" textRotation="90" wrapText="1"/>
    </xf>
    <xf numFmtId="0" fontId="7" fillId="5" borderId="23" xfId="0" applyFont="1" applyFill="1" applyBorder="1" applyAlignment="1">
      <alignment horizontal="center" vertical="center" textRotation="90" wrapText="1"/>
    </xf>
    <xf numFmtId="0" fontId="7" fillId="8" borderId="22" xfId="0" applyFont="1" applyFill="1" applyBorder="1" applyAlignment="1">
      <alignment horizontal="center" vertical="center" textRotation="90" wrapText="1"/>
    </xf>
    <xf numFmtId="0" fontId="7" fillId="8" borderId="25" xfId="0" applyFont="1" applyFill="1" applyBorder="1" applyAlignment="1">
      <alignment horizontal="center" vertical="center" textRotation="90" wrapText="1"/>
    </xf>
    <xf numFmtId="0" fontId="7" fillId="8" borderId="23" xfId="0" applyFont="1" applyFill="1" applyBorder="1" applyAlignment="1">
      <alignment horizontal="center" vertical="center" textRotation="90" wrapText="1"/>
    </xf>
    <xf numFmtId="0" fontId="8" fillId="9" borderId="22" xfId="0" applyFont="1" applyFill="1" applyBorder="1" applyAlignment="1">
      <alignment horizontal="center" vertical="center" wrapText="1"/>
    </xf>
    <xf numFmtId="0" fontId="8" fillId="9" borderId="23" xfId="0" applyFont="1" applyFill="1" applyBorder="1" applyAlignment="1">
      <alignment horizontal="center" vertical="center" wrapText="1"/>
    </xf>
    <xf numFmtId="0" fontId="7" fillId="11" borderId="24" xfId="0" applyFont="1" applyFill="1" applyBorder="1" applyAlignment="1">
      <alignment horizontal="center" vertical="center" textRotation="90" wrapText="1"/>
    </xf>
    <xf numFmtId="0" fontId="7" fillId="14" borderId="22" xfId="0" applyFont="1" applyFill="1" applyBorder="1" applyAlignment="1">
      <alignment horizontal="center" vertical="center" textRotation="90" wrapText="1"/>
    </xf>
    <xf numFmtId="0" fontId="7" fillId="14" borderId="23" xfId="0" applyFont="1" applyFill="1" applyBorder="1" applyAlignment="1">
      <alignment horizontal="center" vertical="center" textRotation="90" wrapText="1"/>
    </xf>
    <xf numFmtId="0" fontId="7" fillId="17" borderId="24" xfId="0" applyFont="1" applyFill="1" applyBorder="1" applyAlignment="1">
      <alignment horizontal="center" vertical="center" textRotation="90" wrapText="1"/>
    </xf>
    <xf numFmtId="0" fontId="8" fillId="35" borderId="22" xfId="0" applyFont="1" applyFill="1" applyBorder="1" applyAlignment="1">
      <alignment horizontal="center" vertical="center" wrapText="1"/>
    </xf>
    <xf numFmtId="0" fontId="8" fillId="35" borderId="23" xfId="0" applyFont="1" applyFill="1" applyBorder="1" applyAlignment="1">
      <alignment horizontal="center" vertical="center" wrapText="1"/>
    </xf>
    <xf numFmtId="0" fontId="8" fillId="36" borderId="22" xfId="0" applyFont="1" applyFill="1" applyBorder="1" applyAlignment="1">
      <alignment horizontal="center" vertical="center" wrapText="1"/>
    </xf>
    <xf numFmtId="0" fontId="8" fillId="36" borderId="25" xfId="0" applyFont="1" applyFill="1" applyBorder="1" applyAlignment="1">
      <alignment horizontal="center" vertical="center" wrapText="1"/>
    </xf>
    <xf numFmtId="0" fontId="8" fillId="36" borderId="23" xfId="0" applyFont="1" applyFill="1" applyBorder="1" applyAlignment="1">
      <alignment horizontal="center" vertical="center" wrapText="1"/>
    </xf>
    <xf numFmtId="0" fontId="1" fillId="0" borderId="0" xfId="0" applyFont="1" applyAlignment="1">
      <alignment horizontal="center" vertical="center"/>
    </xf>
    <xf numFmtId="0" fontId="4" fillId="0" borderId="0" xfId="0" applyFont="1" applyAlignment="1">
      <alignment horizontal="center" vertical="center"/>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0" fontId="2" fillId="0" borderId="2" xfId="0" applyFont="1" applyBorder="1" applyAlignment="1" applyProtection="1">
      <alignment horizontal="center" vertical="center"/>
      <protection locked="0"/>
    </xf>
    <xf numFmtId="0" fontId="2" fillId="0" borderId="3"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pplyProtection="1">
      <alignment horizontal="center" vertical="center"/>
      <protection locked="0"/>
    </xf>
    <xf numFmtId="0" fontId="2" fillId="0" borderId="7" xfId="0" applyFont="1" applyBorder="1" applyAlignment="1" applyProtection="1">
      <alignment horizontal="center" vertical="center"/>
      <protection locked="0"/>
    </xf>
    <xf numFmtId="0" fontId="2" fillId="0" borderId="8" xfId="0" applyFont="1" applyBorder="1" applyAlignment="1" applyProtection="1">
      <alignment horizontal="center" vertical="center"/>
      <protection locked="0"/>
    </xf>
    <xf numFmtId="0" fontId="5" fillId="4" borderId="22" xfId="0" applyFont="1" applyFill="1" applyBorder="1" applyAlignment="1">
      <alignment horizontal="center" vertical="center" wrapText="1"/>
    </xf>
    <xf numFmtId="0" fontId="5" fillId="4" borderId="23" xfId="0" applyFont="1" applyFill="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2" xfId="0" applyFont="1" applyBorder="1" applyAlignment="1">
      <alignment horizontal="center" vertical="center" wrapText="1"/>
    </xf>
    <xf numFmtId="0" fontId="2" fillId="0" borderId="10" xfId="0" applyFont="1" applyBorder="1" applyAlignment="1" applyProtection="1">
      <alignment horizontal="center" vertical="center"/>
      <protection locked="0"/>
    </xf>
    <xf numFmtId="0" fontId="2" fillId="0" borderId="11" xfId="0" applyFont="1" applyBorder="1" applyAlignment="1" applyProtection="1">
      <alignment horizontal="center" vertical="center"/>
      <protection locked="0"/>
    </xf>
    <xf numFmtId="0" fontId="2" fillId="0" borderId="12" xfId="0" applyFont="1" applyBorder="1" applyAlignment="1" applyProtection="1">
      <alignment horizontal="center" vertical="center"/>
      <protection locked="0"/>
    </xf>
    <xf numFmtId="0" fontId="8" fillId="0" borderId="13" xfId="0" applyFont="1" applyBorder="1" applyAlignment="1">
      <alignment horizontal="center" vertical="center" wrapText="1"/>
    </xf>
    <xf numFmtId="0" fontId="9" fillId="34" borderId="14" xfId="0" applyFont="1" applyFill="1" applyBorder="1" applyAlignment="1">
      <alignment horizontal="center" vertical="center" wrapText="1"/>
    </xf>
    <xf numFmtId="0" fontId="9" fillId="34" borderId="15" xfId="0" applyFont="1" applyFill="1" applyBorder="1" applyAlignment="1">
      <alignment horizontal="center" vertical="center" wrapText="1"/>
    </xf>
    <xf numFmtId="0" fontId="9" fillId="34" borderId="16" xfId="0" applyFont="1" applyFill="1" applyBorder="1" applyAlignment="1">
      <alignment horizontal="center" vertical="center" wrapText="1"/>
    </xf>
    <xf numFmtId="0" fontId="10" fillId="34" borderId="17" xfId="0" applyFont="1" applyFill="1" applyBorder="1" applyAlignment="1">
      <alignment horizontal="center" vertical="center" wrapText="1"/>
    </xf>
    <xf numFmtId="0" fontId="11" fillId="34" borderId="13" xfId="0" applyFont="1" applyFill="1" applyBorder="1" applyAlignment="1">
      <alignment horizontal="center" vertical="center" wrapText="1"/>
    </xf>
    <xf numFmtId="0" fontId="11" fillId="34" borderId="18"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44" fillId="0" borderId="26" xfId="0" applyFont="1" applyBorder="1" applyAlignment="1" applyProtection="1">
      <alignment horizontal="left" vertical="top" wrapText="1"/>
      <protection locked="0"/>
    </xf>
    <xf numFmtId="0" fontId="17" fillId="0" borderId="0" xfId="0" applyFont="1" applyAlignment="1" applyProtection="1">
      <alignment horizontal="left" vertical="top" wrapText="1"/>
      <protection locked="0"/>
    </xf>
    <xf numFmtId="0" fontId="17" fillId="0" borderId="27" xfId="0" applyFont="1" applyBorder="1" applyAlignment="1" applyProtection="1">
      <alignment horizontal="left" vertical="top" wrapText="1"/>
      <protection locked="0"/>
    </xf>
    <xf numFmtId="0" fontId="17" fillId="0" borderId="26" xfId="0" applyFont="1" applyBorder="1" applyAlignment="1" applyProtection="1">
      <alignment horizontal="left" vertical="top" wrapText="1"/>
      <protection locked="0"/>
    </xf>
    <xf numFmtId="0" fontId="17" fillId="0" borderId="17" xfId="0" applyFont="1" applyBorder="1" applyAlignment="1" applyProtection="1">
      <alignment horizontal="left" vertical="top" wrapText="1"/>
      <protection locked="0"/>
    </xf>
    <xf numFmtId="0" fontId="17" fillId="0" borderId="13" xfId="0" applyFont="1" applyBorder="1" applyAlignment="1" applyProtection="1">
      <alignment horizontal="left" vertical="top" wrapText="1"/>
      <protection locked="0"/>
    </xf>
    <xf numFmtId="0" fontId="17" fillId="0" borderId="18" xfId="0" applyFont="1" applyBorder="1" applyAlignment="1" applyProtection="1">
      <alignment horizontal="left" vertical="top" wrapText="1"/>
      <protection locked="0"/>
    </xf>
    <xf numFmtId="0" fontId="24" fillId="34" borderId="24" xfId="0" applyFont="1" applyFill="1" applyBorder="1" applyAlignment="1">
      <alignment horizontal="center" vertical="center" wrapText="1"/>
    </xf>
    <xf numFmtId="0" fontId="24" fillId="33" borderId="24" xfId="0" applyFont="1" applyFill="1" applyBorder="1" applyAlignment="1">
      <alignment horizontal="center" vertical="center" wrapText="1"/>
    </xf>
    <xf numFmtId="0" fontId="19" fillId="3" borderId="21" xfId="0" applyFont="1" applyFill="1" applyBorder="1" applyAlignment="1" applyProtection="1">
      <alignment horizontal="center" vertical="center" wrapText="1"/>
      <protection locked="0"/>
    </xf>
    <xf numFmtId="0" fontId="26" fillId="0" borderId="20" xfId="0" applyFont="1" applyBorder="1" applyAlignment="1" applyProtection="1">
      <alignment horizontal="center" vertical="center" wrapText="1"/>
      <protection locked="0"/>
    </xf>
    <xf numFmtId="0" fontId="26" fillId="0" borderId="21" xfId="0" applyFont="1" applyBorder="1" applyAlignment="1" applyProtection="1">
      <alignment horizontal="center" vertical="center" wrapText="1"/>
      <protection locked="0"/>
    </xf>
    <xf numFmtId="0" fontId="48" fillId="3" borderId="19"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 fillId="3" borderId="24" xfId="0" applyFont="1" applyFill="1" applyBorder="1" applyAlignment="1" applyProtection="1">
      <alignment horizontal="center" vertical="center" wrapText="1"/>
      <protection locked="0"/>
    </xf>
    <xf numFmtId="0" fontId="39" fillId="3" borderId="36" xfId="0" applyFont="1" applyFill="1" applyBorder="1" applyAlignment="1">
      <alignment horizontal="center" vertical="center" wrapText="1"/>
    </xf>
    <xf numFmtId="0" fontId="36" fillId="0" borderId="26" xfId="0" applyFont="1" applyBorder="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27" xfId="0" applyFont="1" applyBorder="1" applyAlignment="1" applyProtection="1">
      <alignment horizontal="left" vertical="center" wrapText="1"/>
      <protection locked="0"/>
    </xf>
    <xf numFmtId="0" fontId="17" fillId="0" borderId="26" xfId="0" applyFont="1" applyBorder="1" applyAlignment="1" applyProtection="1">
      <alignment horizontal="left" vertical="center" wrapText="1"/>
      <protection locked="0"/>
    </xf>
    <xf numFmtId="0" fontId="17" fillId="0" borderId="17" xfId="0" applyFont="1" applyBorder="1" applyAlignment="1" applyProtection="1">
      <alignment horizontal="left" vertical="center" wrapText="1"/>
      <protection locked="0"/>
    </xf>
    <xf numFmtId="0" fontId="17" fillId="0" borderId="13" xfId="0" applyFont="1" applyBorder="1" applyAlignment="1" applyProtection="1">
      <alignment horizontal="left" vertical="center" wrapText="1"/>
      <protection locked="0"/>
    </xf>
    <xf numFmtId="0" fontId="17" fillId="0" borderId="18" xfId="0" applyFont="1" applyBorder="1" applyAlignment="1" applyProtection="1">
      <alignment horizontal="left" vertical="center" wrapText="1"/>
      <protection locked="0"/>
    </xf>
    <xf numFmtId="0" fontId="23" fillId="32" borderId="24" xfId="0" applyFont="1" applyFill="1" applyBorder="1" applyAlignment="1">
      <alignment horizontal="center" vertical="center" wrapText="1"/>
    </xf>
    <xf numFmtId="0" fontId="45" fillId="18" borderId="19" xfId="0" applyFont="1" applyFill="1" applyBorder="1" applyAlignment="1">
      <alignment horizontal="center" vertical="center" wrapText="1"/>
    </xf>
    <xf numFmtId="0" fontId="18" fillId="18" borderId="20" xfId="0" applyFont="1" applyFill="1" applyBorder="1" applyAlignment="1">
      <alignment horizontal="center" vertical="center" wrapText="1"/>
    </xf>
    <xf numFmtId="0" fontId="18" fillId="18" borderId="21" xfId="0" applyFont="1" applyFill="1" applyBorder="1" applyAlignment="1">
      <alignment horizontal="center" vertical="center" wrapText="1"/>
    </xf>
    <xf numFmtId="0" fontId="27" fillId="0" borderId="0" xfId="0" applyFont="1" applyAlignment="1">
      <alignment horizontal="center" vertical="center"/>
    </xf>
    <xf numFmtId="0" fontId="2" fillId="3" borderId="19" xfId="0" applyFont="1" applyFill="1" applyBorder="1" applyAlignment="1" applyProtection="1">
      <alignment horizontal="center" vertical="center" wrapText="1"/>
      <protection locked="0"/>
    </xf>
    <xf numFmtId="0" fontId="2" fillId="3" borderId="21" xfId="0" applyFont="1" applyFill="1" applyBorder="1" applyAlignment="1" applyProtection="1">
      <alignment horizontal="center" vertical="center" wrapText="1"/>
      <protection locked="0"/>
    </xf>
    <xf numFmtId="0" fontId="41"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26" xfId="0" applyFont="1" applyFill="1" applyBorder="1" applyAlignment="1" applyProtection="1">
      <alignment horizontal="center" vertical="center" wrapText="1"/>
      <protection locked="0"/>
    </xf>
    <xf numFmtId="0" fontId="8" fillId="3" borderId="27" xfId="0" applyFont="1" applyFill="1" applyBorder="1" applyAlignment="1" applyProtection="1">
      <alignment horizontal="center" vertical="center" wrapText="1"/>
      <protection locked="0"/>
    </xf>
    <xf numFmtId="0" fontId="8" fillId="3" borderId="21" xfId="0" applyFont="1" applyFill="1" applyBorder="1" applyAlignment="1" applyProtection="1">
      <alignment horizontal="center" vertical="center" wrapText="1"/>
      <protection locked="0"/>
    </xf>
    <xf numFmtId="0" fontId="29" fillId="0" borderId="0" xfId="0" applyFont="1" applyAlignment="1">
      <alignment horizontal="center" vertical="center"/>
    </xf>
    <xf numFmtId="0" fontId="40" fillId="35" borderId="24" xfId="0" applyFont="1" applyFill="1" applyBorder="1" applyAlignment="1">
      <alignment horizontal="center" vertical="center" wrapText="1"/>
    </xf>
    <xf numFmtId="0" fontId="56" fillId="3" borderId="19" xfId="0" applyFont="1" applyFill="1" applyBorder="1" applyAlignment="1" applyProtection="1">
      <alignment horizontal="center" vertical="center" wrapText="1"/>
      <protection locked="0"/>
    </xf>
    <xf numFmtId="0" fontId="41" fillId="3" borderId="19" xfId="0" applyFont="1" applyFill="1" applyBorder="1" applyAlignment="1" applyProtection="1">
      <alignment horizontal="center" vertical="center" wrapText="1"/>
      <protection locked="0"/>
    </xf>
  </cellXfs>
  <cellStyles count="2">
    <cellStyle name="Hyperlink" xfId="1" builtinId="8"/>
    <cellStyle name="Normal" xfId="0" builtinId="0"/>
  </cellStyles>
  <dxfs count="77">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ont>
        <color theme="1"/>
      </font>
      <fill>
        <gradientFill type="path" left="0.5" right="0.5" top="0.5" bottom="0.5">
          <stop position="0">
            <color theme="0"/>
          </stop>
          <stop position="1">
            <color rgb="FF0066CC"/>
          </stop>
        </gradientFill>
      </fill>
    </dxf>
    <dxf>
      <fill>
        <patternFill>
          <bgColor rgb="FFFF0000"/>
        </patternFill>
      </fill>
    </dxf>
    <dxf>
      <fill>
        <patternFill>
          <bgColor rgb="FF00B050"/>
        </patternFill>
      </fill>
    </dxf>
    <dxf>
      <fill>
        <patternFill>
          <bgColor rgb="FFFFFF00"/>
        </patternFill>
      </fill>
    </dxf>
    <dxf>
      <fill>
        <patternFill>
          <bgColor rgb="FF00B0F0"/>
        </patternFill>
      </fill>
    </dxf>
    <dxf>
      <fill>
        <patternFill>
          <bgColor rgb="FFFF0000"/>
        </patternFill>
      </fill>
    </dxf>
    <dxf>
      <fill>
        <patternFill>
          <bgColor rgb="FF00B050"/>
        </patternFill>
      </fill>
    </dxf>
    <dxf>
      <fill>
        <patternFill>
          <bgColor rgb="FFFFFF00"/>
        </patternFill>
      </fill>
    </dxf>
    <dxf>
      <fill>
        <patternFill>
          <bgColor rgb="FF00B0F0"/>
        </patternFill>
      </fill>
    </dxf>
    <dxf>
      <fill>
        <patternFill>
          <bgColor rgb="FFF7C7AC"/>
        </patternFill>
      </fill>
    </dxf>
    <dxf>
      <fill>
        <patternFill>
          <bgColor rgb="FFFFDB69"/>
        </patternFill>
      </fill>
    </dxf>
    <dxf>
      <fill>
        <patternFill>
          <bgColor rgb="FFFF8989"/>
        </patternFill>
      </fill>
    </dxf>
    <dxf>
      <fill>
        <patternFill>
          <bgColor rgb="FF8ED973"/>
        </patternFill>
      </fill>
    </dxf>
    <dxf>
      <fill>
        <patternFill>
          <bgColor rgb="FFF19B6B"/>
        </patternFill>
      </fill>
    </dxf>
    <dxf>
      <fill>
        <patternFill>
          <bgColor rgb="FFFFFF8B"/>
        </patternFill>
      </fill>
    </dxf>
    <dxf>
      <fill>
        <patternFill>
          <bgColor rgb="FFA7D971"/>
        </patternFill>
      </fill>
    </dxf>
    <dxf>
      <fill>
        <patternFill>
          <bgColor rgb="FFFEA748"/>
        </patternFill>
      </fill>
    </dxf>
    <dxf>
      <fill>
        <patternFill>
          <bgColor rgb="FFFEA748"/>
        </patternFill>
      </fill>
    </dxf>
    <dxf>
      <fill>
        <patternFill>
          <bgColor rgb="FFFFFF8B"/>
        </patternFill>
      </fill>
    </dxf>
    <dxf>
      <fill>
        <patternFill>
          <bgColor rgb="FFA7D971"/>
        </patternFill>
      </fill>
    </dxf>
    <dxf>
      <fill>
        <patternFill>
          <bgColor rgb="FFFEA748"/>
        </patternFill>
      </fill>
    </dxf>
    <dxf>
      <fill>
        <patternFill>
          <bgColor rgb="FFFEA748"/>
        </patternFill>
      </fill>
    </dxf>
    <dxf>
      <font>
        <color theme="1"/>
      </font>
      <fill>
        <gradientFill type="path" left="0.5" right="0.5" top="0.5" bottom="0.5">
          <stop position="0">
            <color theme="0"/>
          </stop>
          <stop position="1">
            <color rgb="FF0066CC"/>
          </stop>
        </gradientFill>
      </fill>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top style="thin">
          <color rgb="FFADADAD"/>
        </top>
        <bottom style="thin">
          <color rgb="FFADADAD"/>
        </bottom>
      </border>
    </dxf>
    <dxf>
      <font>
        <b val="0"/>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general"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i val="0"/>
        <strike val="0"/>
        <condense val="0"/>
        <extend val="0"/>
        <outline val="0"/>
        <shadow val="0"/>
        <u val="none"/>
        <vertAlign val="baseline"/>
        <sz val="14"/>
        <color rgb="FF000000"/>
        <name val="Aptos Narrow"/>
        <family val="2"/>
        <scheme val="minor"/>
      </font>
      <fill>
        <patternFill patternType="solid">
          <fgColor rgb="FF000000"/>
          <bgColor rgb="FFDAF2D0"/>
        </patternFill>
      </fill>
      <alignment horizontal="center" vertical="bottom" textRotation="0" wrapText="1" indent="0" justifyLastLine="0" shrinkToFit="0" readingOrder="0"/>
      <border diagonalUp="0" diagonalDown="0" outline="0">
        <left style="thin">
          <color rgb="FFADADAD"/>
        </left>
        <right style="thin">
          <color rgb="FFADADAD"/>
        </right>
        <top style="thin">
          <color rgb="FFADADAD"/>
        </top>
        <bottom style="thin">
          <color rgb="FFADADAD"/>
        </bottom>
      </border>
    </dxf>
    <dxf>
      <font>
        <b val="0"/>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textRotation="0" wrapText="1" indent="0" justifyLastLine="0" shrinkToFit="0" readingOrder="0"/>
    </dxf>
    <dxf>
      <font>
        <b val="0"/>
        <i val="0"/>
        <strike val="0"/>
        <condense val="0"/>
        <extend val="0"/>
        <outline val="0"/>
        <shadow val="0"/>
        <u val="none"/>
        <vertAlign val="baseline"/>
        <sz val="11"/>
        <color rgb="FF000000"/>
        <name val="Aptos Narrow"/>
        <family val="2"/>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Aptos Narrow"/>
        <family val="2"/>
        <scheme val="minor"/>
      </font>
      <alignment horizontal="center" vertical="bottom" textRotation="0" wrapText="1" indent="0" justifyLastLine="0" shrinkToFit="0" readingOrder="0"/>
    </dxf>
    <dxf>
      <border outline="0">
        <bottom style="thin">
          <color rgb="FFADADAD"/>
        </bottom>
      </border>
    </dxf>
    <dxf>
      <border outline="0">
        <right style="thin">
          <color rgb="FFADADAD"/>
        </right>
        <top style="thin">
          <color rgb="FFADADAD"/>
        </top>
      </border>
    </dxf>
    <dxf>
      <alignment textRotation="0" wrapText="1" indent="0" justifyLastLine="0" shrinkToFit="0" readingOrder="0"/>
    </dxf>
    <dxf>
      <alignment textRotation="0" wrapText="1" indent="0" justifyLastLine="0" shrinkToFit="0" readingOrder="0"/>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rgb="FF000000"/>
        <name val="Times New Roman"/>
        <family val="1"/>
        <scheme val="none"/>
      </font>
      <alignment horizontal="general" vertical="bottom" textRotation="0" wrapText="1" indent="0" justifyLastLine="0" shrinkToFit="0" readingOrder="0"/>
    </dxf>
    <dxf>
      <font>
        <b/>
        <i val="0"/>
        <strike val="0"/>
        <condense val="0"/>
        <extend val="0"/>
        <outline val="0"/>
        <shadow val="0"/>
        <u val="none"/>
        <vertAlign val="baseline"/>
        <sz val="11"/>
        <color rgb="FFFFFFFF"/>
        <name val="Times New Roman"/>
        <family val="1"/>
        <scheme val="none"/>
      </font>
      <fill>
        <patternFill patternType="solid">
          <fgColor rgb="FF156082"/>
          <bgColor rgb="FF156082"/>
        </patternFill>
      </fill>
      <alignment horizontal="general" vertical="bottom" textRotation="0" wrapText="1" indent="0" justifyLastLine="0" shrinkToFit="0" readingOrder="0"/>
    </dxf>
  </dxfs>
  <tableStyles count="0" defaultTableStyle="TableStyleMedium2" defaultPivotStyle="PivotStyleLight16"/>
  <colors>
    <mruColors>
      <color rgb="FFF19B6B"/>
      <color rgb="FFF7C7AC"/>
      <color rgb="FFFFDB69"/>
      <color rgb="FFFF8989"/>
      <color rgb="FF8ED9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2FB22C9-E7A6-4466-9388-74B78F41B2FF}" name="Table4224" displayName="Table4224" ref="A1:F1047" totalsRowShown="0" headerRowDxfId="76" dataDxfId="75" headerRowBorderDxfId="73" tableBorderDxfId="74">
  <autoFilter ref="A1:F1047" xr:uid="{22FB22C9-E7A6-4466-9388-74B78F41B2FF}"/>
  <tableColumns count="6">
    <tableColumn id="1" xr3:uid="{BACCF94C-202D-4325-91EC-A4CA2F6796B5}" name="Choose a Course" dataDxfId="72"/>
    <tableColumn id="2" xr3:uid="{7C85772E-7D8B-4A1D-9F71-B3E8FAE9F015}" name="Credits" dataDxfId="71"/>
    <tableColumn id="3" xr3:uid="{2C58DC9E-2101-4C1C-856E-28799A14E524}" name="Requirement Area" dataDxfId="70"/>
    <tableColumn id="4" xr3:uid="{DB1B48D8-279C-4C02-BEF4-A8016AB61741}" name="Degree/ Certificate Program Reference" dataDxfId="69"/>
    <tableColumn id="5" xr3:uid="{FF098347-1616-4485-90DF-1497A4C88814}" name="Choose" dataDxfId="68"/>
    <tableColumn id="6" xr3:uid="{5FE88662-71A5-459C-A059-833DE5661D64}" name="Grade" dataDxfId="6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5A849CA-8A2B-4B59-BAA1-8B91B296805A}" name="Abbreviation" displayName="Abbreviation" ref="A1:G27" totalsRowShown="0" headerRowDxfId="66" dataDxfId="65" headerRowBorderDxfId="63" tableBorderDxfId="64">
  <autoFilter ref="A1:G27" xr:uid="{C033CF8F-FFD5-477C-9DC1-9053C558AC8C}"/>
  <tableColumns count="7">
    <tableColumn id="1" xr3:uid="{E784031E-FAD9-4D54-A1BF-E028B6C0AE45}" name="Abbreviation" dataDxfId="62"/>
    <tableColumn id="2" xr3:uid="{DE788D44-47E5-4272-8933-42F300B4087C}" name="Requirement" dataDxfId="61"/>
    <tableColumn id="3" xr3:uid="{1CA7B17B-ABEB-42CC-B9EA-BD5757154E17}" name="Categories" dataDxfId="60"/>
    <tableColumn id="4" xr3:uid="{31231CB4-3002-455E-9B3B-034AABDC64B3}" name="Sub- category" dataDxfId="59"/>
    <tableColumn id="6" xr3:uid="{1D93C941-87C9-4654-8B28-E9C53C99B859}" name="Abbreviation2" dataDxfId="58"/>
    <tableColumn id="7" xr3:uid="{3E6598B0-673E-427C-84B6-1315787F811B}" name="Major" dataDxfId="57"/>
    <tableColumn id="8" xr3:uid="{052DEA2A-0F32-4F4F-9496-2BE8C55E5211}" name="Emphasis" dataDxfId="56"/>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thenicc.edu/academics/Catalog-Archives.php"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thenicc.edu/academics/Catalog-Archives.php"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thenicc.edu/academics/Catalog-Archives.ph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32CA7-6504-4733-929C-762A7EF15AE4}">
  <dimension ref="A1:G1047"/>
  <sheetViews>
    <sheetView zoomScale="95" zoomScaleNormal="95" workbookViewId="0">
      <pane xSplit="4" ySplit="1" topLeftCell="E2" activePane="bottomRight" state="frozen"/>
      <selection pane="bottomRight" activeCell="A2" sqref="A2"/>
      <selection pane="bottomLeft" activeCell="B7" sqref="B7:D7"/>
      <selection pane="topRight" activeCell="B7" sqref="B7:D7"/>
    </sheetView>
  </sheetViews>
  <sheetFormatPr defaultRowHeight="15" customHeight="1"/>
  <cols>
    <col min="1" max="1" width="39.85546875" style="55" customWidth="1"/>
    <col min="2" max="2" width="7.7109375" style="55" customWidth="1"/>
    <col min="3" max="3" width="17.28515625" style="55" customWidth="1"/>
    <col min="4" max="4" width="36.28515625" style="55" customWidth="1"/>
    <col min="5" max="5" width="11.28515625" style="56" customWidth="1"/>
    <col min="6" max="6" width="14.85546875" style="56" bestFit="1" customWidth="1"/>
  </cols>
  <sheetData>
    <row r="1" spans="1:6" ht="28.5">
      <c r="A1" s="99" t="s">
        <v>0</v>
      </c>
      <c r="B1" s="99" t="s">
        <v>1</v>
      </c>
      <c r="C1" s="99" t="s">
        <v>2</v>
      </c>
      <c r="D1" s="99" t="s">
        <v>3</v>
      </c>
      <c r="E1" s="99" t="s">
        <v>4</v>
      </c>
      <c r="F1" s="99" t="s">
        <v>5</v>
      </c>
    </row>
    <row r="2" spans="1:6" ht="45.75">
      <c r="A2" s="88" t="s">
        <v>6</v>
      </c>
      <c r="B2" s="88">
        <v>3</v>
      </c>
      <c r="C2" s="88" t="s">
        <v>7</v>
      </c>
      <c r="D2" s="88" t="s">
        <v>8</v>
      </c>
      <c r="E2" s="88" t="s">
        <v>9</v>
      </c>
      <c r="F2" s="92" t="s">
        <v>10</v>
      </c>
    </row>
    <row r="3" spans="1:6" ht="30">
      <c r="A3" s="89" t="s">
        <v>6</v>
      </c>
      <c r="B3" s="89">
        <v>3</v>
      </c>
      <c r="C3" s="89" t="s">
        <v>11</v>
      </c>
      <c r="D3" s="89" t="s">
        <v>12</v>
      </c>
      <c r="E3" s="89" t="s">
        <v>13</v>
      </c>
      <c r="F3" s="93" t="s">
        <v>14</v>
      </c>
    </row>
    <row r="4" spans="1:6" ht="30">
      <c r="A4" s="88" t="s">
        <v>6</v>
      </c>
      <c r="B4" s="88">
        <v>3</v>
      </c>
      <c r="C4" s="88" t="s">
        <v>15</v>
      </c>
      <c r="D4" s="88" t="s">
        <v>16</v>
      </c>
      <c r="E4" s="88" t="s">
        <v>17</v>
      </c>
      <c r="F4" s="92" t="s">
        <v>18</v>
      </c>
    </row>
    <row r="5" spans="1:6" ht="30">
      <c r="A5" s="89" t="s">
        <v>6</v>
      </c>
      <c r="B5" s="89">
        <v>3</v>
      </c>
      <c r="C5" s="89" t="s">
        <v>19</v>
      </c>
      <c r="D5" s="89" t="s">
        <v>20</v>
      </c>
      <c r="E5" s="89"/>
      <c r="F5" s="93" t="s">
        <v>21</v>
      </c>
    </row>
    <row r="6" spans="1:6" ht="30">
      <c r="A6" s="88" t="s">
        <v>6</v>
      </c>
      <c r="B6" s="88">
        <v>3</v>
      </c>
      <c r="C6" s="88" t="s">
        <v>22</v>
      </c>
      <c r="D6" s="88" t="s">
        <v>23</v>
      </c>
      <c r="E6" s="88"/>
      <c r="F6" s="92" t="s">
        <v>24</v>
      </c>
    </row>
    <row r="7" spans="1:6" ht="45.75">
      <c r="A7" s="89" t="s">
        <v>25</v>
      </c>
      <c r="B7" s="89">
        <v>3</v>
      </c>
      <c r="C7" s="89" t="s">
        <v>7</v>
      </c>
      <c r="D7" s="89" t="s">
        <v>26</v>
      </c>
      <c r="E7" s="89"/>
      <c r="F7" s="93" t="s">
        <v>27</v>
      </c>
    </row>
    <row r="8" spans="1:6" ht="30">
      <c r="A8" s="88" t="s">
        <v>25</v>
      </c>
      <c r="B8" s="88">
        <v>3</v>
      </c>
      <c r="C8" s="88" t="s">
        <v>11</v>
      </c>
      <c r="D8" s="88" t="s">
        <v>28</v>
      </c>
      <c r="E8" s="88"/>
      <c r="F8" s="92" t="s">
        <v>29</v>
      </c>
    </row>
    <row r="9" spans="1:6" ht="30">
      <c r="A9" s="89" t="s">
        <v>25</v>
      </c>
      <c r="B9" s="89">
        <v>3</v>
      </c>
      <c r="C9" s="89" t="s">
        <v>15</v>
      </c>
      <c r="D9" s="89" t="s">
        <v>16</v>
      </c>
      <c r="E9" s="89"/>
      <c r="F9" s="93" t="s">
        <v>30</v>
      </c>
    </row>
    <row r="10" spans="1:6" ht="45.75">
      <c r="A10" s="88" t="s">
        <v>31</v>
      </c>
      <c r="B10" s="88">
        <v>1</v>
      </c>
      <c r="C10" s="88" t="s">
        <v>7</v>
      </c>
      <c r="D10" s="88" t="s">
        <v>32</v>
      </c>
      <c r="E10" s="88"/>
      <c r="F10" s="92" t="s">
        <v>33</v>
      </c>
    </row>
    <row r="11" spans="1:6" ht="45.75">
      <c r="A11" s="89" t="s">
        <v>34</v>
      </c>
      <c r="B11" s="89">
        <v>2</v>
      </c>
      <c r="C11" s="89" t="s">
        <v>7</v>
      </c>
      <c r="D11" s="89" t="s">
        <v>35</v>
      </c>
      <c r="E11" s="89"/>
      <c r="F11" s="94" t="s">
        <v>36</v>
      </c>
    </row>
    <row r="12" spans="1:6" ht="45.75">
      <c r="A12" s="88" t="s">
        <v>37</v>
      </c>
      <c r="B12" s="88">
        <v>3</v>
      </c>
      <c r="C12" s="88" t="s">
        <v>7</v>
      </c>
      <c r="D12" s="88" t="s">
        <v>32</v>
      </c>
      <c r="E12" s="88"/>
      <c r="F12" s="95" t="s">
        <v>38</v>
      </c>
    </row>
    <row r="13" spans="1:6" ht="45.75">
      <c r="A13" s="89" t="s">
        <v>39</v>
      </c>
      <c r="B13" s="89">
        <v>1</v>
      </c>
      <c r="C13" s="89" t="s">
        <v>7</v>
      </c>
      <c r="D13" s="89" t="s">
        <v>32</v>
      </c>
      <c r="E13" s="89"/>
      <c r="F13" s="96" t="s">
        <v>40</v>
      </c>
    </row>
    <row r="14" spans="1:6" ht="45.75">
      <c r="A14" s="88" t="s">
        <v>41</v>
      </c>
      <c r="B14" s="88">
        <v>2</v>
      </c>
      <c r="C14" s="88" t="s">
        <v>7</v>
      </c>
      <c r="D14" s="88" t="s">
        <v>32</v>
      </c>
      <c r="E14" s="88"/>
      <c r="F14" s="92" t="s">
        <v>42</v>
      </c>
    </row>
    <row r="15" spans="1:6" ht="45.75">
      <c r="A15" s="89" t="s">
        <v>43</v>
      </c>
      <c r="B15" s="89">
        <v>3</v>
      </c>
      <c r="C15" s="89" t="s">
        <v>7</v>
      </c>
      <c r="D15" s="89" t="s">
        <v>32</v>
      </c>
      <c r="E15" s="89"/>
      <c r="F15" s="94" t="s">
        <v>44</v>
      </c>
    </row>
    <row r="16" spans="1:6" ht="45.75">
      <c r="A16" s="88" t="s">
        <v>45</v>
      </c>
      <c r="B16" s="88">
        <v>4</v>
      </c>
      <c r="C16" s="88" t="s">
        <v>7</v>
      </c>
      <c r="D16" s="88" t="s">
        <v>32</v>
      </c>
      <c r="E16" s="88"/>
      <c r="F16" s="92" t="s">
        <v>46</v>
      </c>
    </row>
    <row r="17" spans="1:6" ht="45.75">
      <c r="A17" s="89" t="s">
        <v>47</v>
      </c>
      <c r="B17" s="89">
        <v>1</v>
      </c>
      <c r="C17" s="89" t="s">
        <v>7</v>
      </c>
      <c r="D17" s="89" t="s">
        <v>48</v>
      </c>
      <c r="E17" s="89"/>
      <c r="F17" s="93" t="s">
        <v>49</v>
      </c>
    </row>
    <row r="18" spans="1:6">
      <c r="A18" s="88" t="s">
        <v>47</v>
      </c>
      <c r="B18" s="88">
        <v>1</v>
      </c>
      <c r="C18" s="88" t="s">
        <v>50</v>
      </c>
      <c r="D18" s="88" t="s">
        <v>51</v>
      </c>
      <c r="E18" s="88"/>
      <c r="F18" s="97" t="s">
        <v>52</v>
      </c>
    </row>
    <row r="19" spans="1:6">
      <c r="A19" s="89" t="s">
        <v>47</v>
      </c>
      <c r="B19" s="89">
        <v>1</v>
      </c>
      <c r="C19" s="89" t="s">
        <v>53</v>
      </c>
      <c r="D19" s="89" t="s">
        <v>51</v>
      </c>
      <c r="E19" s="89"/>
      <c r="F19" s="98"/>
    </row>
    <row r="20" spans="1:6" ht="45.75">
      <c r="A20" s="88" t="s">
        <v>47</v>
      </c>
      <c r="B20" s="88">
        <v>1</v>
      </c>
      <c r="C20" s="88" t="s">
        <v>54</v>
      </c>
      <c r="D20" s="88" t="s">
        <v>55</v>
      </c>
      <c r="E20" s="88"/>
      <c r="F20" s="88"/>
    </row>
    <row r="21" spans="1:6" s="51" customFormat="1" ht="45.75">
      <c r="A21" s="89" t="s">
        <v>56</v>
      </c>
      <c r="B21" s="89">
        <v>4</v>
      </c>
      <c r="C21" s="89" t="s">
        <v>57</v>
      </c>
      <c r="D21" s="89" t="s">
        <v>58</v>
      </c>
      <c r="E21" s="89"/>
      <c r="F21" s="89"/>
    </row>
    <row r="22" spans="1:6" s="51" customFormat="1" ht="45.75">
      <c r="A22" s="88" t="s">
        <v>59</v>
      </c>
      <c r="B22" s="88">
        <v>4</v>
      </c>
      <c r="C22" s="88" t="s">
        <v>7</v>
      </c>
      <c r="D22" s="88" t="s">
        <v>60</v>
      </c>
      <c r="E22" s="88"/>
      <c r="F22" s="88"/>
    </row>
    <row r="23" spans="1:6" s="52" customFormat="1" ht="45.75">
      <c r="A23" s="89" t="s">
        <v>61</v>
      </c>
      <c r="B23" s="89">
        <v>4</v>
      </c>
      <c r="C23" s="89" t="s">
        <v>57</v>
      </c>
      <c r="D23" s="89" t="s">
        <v>58</v>
      </c>
      <c r="E23" s="89"/>
      <c r="F23" s="89"/>
    </row>
    <row r="24" spans="1:6" s="52" customFormat="1" ht="45.75">
      <c r="A24" s="88" t="s">
        <v>61</v>
      </c>
      <c r="B24" s="88">
        <v>4</v>
      </c>
      <c r="C24" s="88" t="s">
        <v>7</v>
      </c>
      <c r="D24" s="88" t="s">
        <v>60</v>
      </c>
      <c r="E24" s="88"/>
      <c r="F24" s="88"/>
    </row>
    <row r="25" spans="1:6" s="52" customFormat="1" ht="45.75">
      <c r="A25" s="89" t="s">
        <v>62</v>
      </c>
      <c r="B25" s="89">
        <v>1</v>
      </c>
      <c r="C25" s="89" t="s">
        <v>54</v>
      </c>
      <c r="D25" s="89" t="s">
        <v>55</v>
      </c>
      <c r="E25" s="89"/>
      <c r="F25" s="89"/>
    </row>
    <row r="26" spans="1:6">
      <c r="A26" s="88" t="s">
        <v>62</v>
      </c>
      <c r="B26" s="88">
        <v>1</v>
      </c>
      <c r="C26" s="88" t="s">
        <v>50</v>
      </c>
      <c r="D26" s="88" t="s">
        <v>51</v>
      </c>
      <c r="E26" s="88"/>
      <c r="F26" s="88"/>
    </row>
    <row r="27" spans="1:6" ht="45.75">
      <c r="A27" s="89" t="s">
        <v>62</v>
      </c>
      <c r="B27" s="89">
        <v>1</v>
      </c>
      <c r="C27" s="89" t="s">
        <v>7</v>
      </c>
      <c r="D27" s="89" t="s">
        <v>48</v>
      </c>
      <c r="E27" s="89"/>
      <c r="F27" s="89"/>
    </row>
    <row r="28" spans="1:6" ht="45.75">
      <c r="A28" s="88" t="s">
        <v>63</v>
      </c>
      <c r="B28" s="88">
        <v>3</v>
      </c>
      <c r="C28" s="88" t="s">
        <v>7</v>
      </c>
      <c r="D28" s="88" t="s">
        <v>48</v>
      </c>
      <c r="E28" s="88"/>
      <c r="F28" s="88"/>
    </row>
    <row r="29" spans="1:6" ht="30">
      <c r="A29" s="89" t="s">
        <v>63</v>
      </c>
      <c r="B29" s="89">
        <v>3</v>
      </c>
      <c r="C29" s="89" t="s">
        <v>50</v>
      </c>
      <c r="D29" s="89" t="s">
        <v>51</v>
      </c>
      <c r="E29" s="89"/>
      <c r="F29" s="89"/>
    </row>
    <row r="30" spans="1:6" ht="45.75">
      <c r="A30" s="88" t="s">
        <v>63</v>
      </c>
      <c r="B30" s="88">
        <v>3</v>
      </c>
      <c r="C30" s="88" t="s">
        <v>54</v>
      </c>
      <c r="D30" s="88" t="s">
        <v>55</v>
      </c>
      <c r="E30" s="88"/>
      <c r="F30" s="88"/>
    </row>
    <row r="31" spans="1:6" ht="45.75">
      <c r="A31" s="89" t="s">
        <v>64</v>
      </c>
      <c r="B31" s="89">
        <v>1</v>
      </c>
      <c r="C31" s="89" t="s">
        <v>7</v>
      </c>
      <c r="D31" s="89" t="s">
        <v>65</v>
      </c>
      <c r="E31" s="89"/>
      <c r="F31" s="89"/>
    </row>
    <row r="32" spans="1:6">
      <c r="A32" s="88" t="s">
        <v>64</v>
      </c>
      <c r="B32" s="88">
        <v>2</v>
      </c>
      <c r="C32" s="88" t="s">
        <v>50</v>
      </c>
      <c r="D32" s="88" t="s">
        <v>51</v>
      </c>
      <c r="E32" s="88"/>
      <c r="F32" s="88"/>
    </row>
    <row r="33" spans="1:6" ht="45.75">
      <c r="A33" s="89" t="s">
        <v>66</v>
      </c>
      <c r="B33" s="89">
        <v>2</v>
      </c>
      <c r="C33" s="89" t="s">
        <v>7</v>
      </c>
      <c r="D33" s="89" t="s">
        <v>65</v>
      </c>
      <c r="E33" s="89"/>
      <c r="F33" s="89"/>
    </row>
    <row r="34" spans="1:6">
      <c r="A34" s="88" t="s">
        <v>66</v>
      </c>
      <c r="B34" s="88">
        <v>3</v>
      </c>
      <c r="C34" s="88" t="s">
        <v>50</v>
      </c>
      <c r="D34" s="88" t="s">
        <v>51</v>
      </c>
      <c r="E34" s="88"/>
      <c r="F34" s="88"/>
    </row>
    <row r="35" spans="1:6" ht="45.75">
      <c r="A35" s="89" t="s">
        <v>67</v>
      </c>
      <c r="B35" s="89">
        <v>3</v>
      </c>
      <c r="C35" s="89" t="s">
        <v>7</v>
      </c>
      <c r="D35" s="89" t="s">
        <v>65</v>
      </c>
      <c r="E35" s="89"/>
      <c r="F35" s="89"/>
    </row>
    <row r="36" spans="1:6">
      <c r="A36" s="88" t="s">
        <v>67</v>
      </c>
      <c r="B36" s="88">
        <v>4</v>
      </c>
      <c r="C36" s="88" t="s">
        <v>50</v>
      </c>
      <c r="D36" s="88" t="s">
        <v>51</v>
      </c>
      <c r="E36" s="88"/>
      <c r="F36" s="88"/>
    </row>
    <row r="37" spans="1:6" ht="45.75">
      <c r="A37" s="89" t="s">
        <v>68</v>
      </c>
      <c r="B37" s="89">
        <v>1</v>
      </c>
      <c r="C37" s="89" t="s">
        <v>7</v>
      </c>
      <c r="D37" s="89" t="s">
        <v>69</v>
      </c>
      <c r="E37" s="89"/>
      <c r="F37" s="89"/>
    </row>
    <row r="38" spans="1:6">
      <c r="A38" s="88" t="s">
        <v>68</v>
      </c>
      <c r="B38" s="88">
        <v>1</v>
      </c>
      <c r="C38" s="88" t="s">
        <v>70</v>
      </c>
      <c r="D38" s="88" t="s">
        <v>51</v>
      </c>
      <c r="E38" s="88"/>
      <c r="F38" s="88"/>
    </row>
    <row r="39" spans="1:6" ht="45.75">
      <c r="A39" s="89" t="s">
        <v>71</v>
      </c>
      <c r="B39" s="89">
        <v>2</v>
      </c>
      <c r="C39" s="89" t="s">
        <v>7</v>
      </c>
      <c r="D39" s="89" t="s">
        <v>65</v>
      </c>
      <c r="E39" s="89"/>
      <c r="F39" s="89"/>
    </row>
    <row r="40" spans="1:6">
      <c r="A40" s="88" t="s">
        <v>71</v>
      </c>
      <c r="B40" s="88">
        <v>2</v>
      </c>
      <c r="C40" s="88" t="s">
        <v>70</v>
      </c>
      <c r="D40" s="88" t="s">
        <v>51</v>
      </c>
      <c r="E40" s="88"/>
      <c r="F40" s="88"/>
    </row>
    <row r="41" spans="1:6" ht="45.75">
      <c r="A41" s="89" t="s">
        <v>72</v>
      </c>
      <c r="B41" s="89">
        <v>3</v>
      </c>
      <c r="C41" s="89" t="s">
        <v>7</v>
      </c>
      <c r="D41" s="89" t="s">
        <v>48</v>
      </c>
      <c r="E41" s="89"/>
      <c r="F41" s="89"/>
    </row>
    <row r="42" spans="1:6">
      <c r="A42" s="88" t="s">
        <v>72</v>
      </c>
      <c r="B42" s="88">
        <v>3</v>
      </c>
      <c r="C42" s="88" t="s">
        <v>70</v>
      </c>
      <c r="D42" s="88" t="s">
        <v>51</v>
      </c>
      <c r="E42" s="88"/>
      <c r="F42" s="88"/>
    </row>
    <row r="43" spans="1:6" ht="45.75">
      <c r="A43" s="89" t="s">
        <v>73</v>
      </c>
      <c r="B43" s="89">
        <v>4</v>
      </c>
      <c r="C43" s="89" t="s">
        <v>7</v>
      </c>
      <c r="D43" s="89" t="s">
        <v>65</v>
      </c>
      <c r="E43" s="89"/>
      <c r="F43" s="89"/>
    </row>
    <row r="44" spans="1:6" ht="45.75">
      <c r="A44" s="88" t="s">
        <v>74</v>
      </c>
      <c r="B44" s="88">
        <v>3</v>
      </c>
      <c r="C44" s="88" t="s">
        <v>7</v>
      </c>
      <c r="D44" s="88" t="s">
        <v>8</v>
      </c>
      <c r="E44" s="88"/>
      <c r="F44" s="88"/>
    </row>
    <row r="45" spans="1:6" ht="30">
      <c r="A45" s="89" t="s">
        <v>74</v>
      </c>
      <c r="B45" s="89">
        <v>3</v>
      </c>
      <c r="C45" s="89" t="s">
        <v>50</v>
      </c>
      <c r="D45" s="89" t="s">
        <v>51</v>
      </c>
      <c r="E45" s="89"/>
      <c r="F45" s="89"/>
    </row>
    <row r="46" spans="1:6" ht="45.75">
      <c r="A46" s="88" t="s">
        <v>74</v>
      </c>
      <c r="B46" s="88">
        <v>3</v>
      </c>
      <c r="C46" s="88" t="s">
        <v>75</v>
      </c>
      <c r="D46" s="88" t="s">
        <v>76</v>
      </c>
      <c r="E46" s="88"/>
      <c r="F46" s="88"/>
    </row>
    <row r="47" spans="1:6" ht="45.75">
      <c r="A47" s="89" t="s">
        <v>77</v>
      </c>
      <c r="B47" s="89">
        <v>3</v>
      </c>
      <c r="C47" s="89" t="s">
        <v>7</v>
      </c>
      <c r="D47" s="89" t="s">
        <v>8</v>
      </c>
      <c r="E47" s="89"/>
      <c r="F47" s="89"/>
    </row>
    <row r="48" spans="1:6" ht="30">
      <c r="A48" s="88" t="s">
        <v>77</v>
      </c>
      <c r="B48" s="88">
        <v>3</v>
      </c>
      <c r="C48" s="88" t="s">
        <v>50</v>
      </c>
      <c r="D48" s="88" t="s">
        <v>51</v>
      </c>
      <c r="E48" s="88"/>
      <c r="F48" s="88"/>
    </row>
    <row r="49" spans="1:6" ht="45.75">
      <c r="A49" s="89" t="s">
        <v>77</v>
      </c>
      <c r="B49" s="89">
        <v>3</v>
      </c>
      <c r="C49" s="89" t="s">
        <v>75</v>
      </c>
      <c r="D49" s="89" t="s">
        <v>76</v>
      </c>
      <c r="E49" s="89"/>
      <c r="F49" s="89"/>
    </row>
    <row r="50" spans="1:6" ht="45.75">
      <c r="A50" s="88" t="s">
        <v>78</v>
      </c>
      <c r="B50" s="88">
        <v>3</v>
      </c>
      <c r="C50" s="88" t="s">
        <v>7</v>
      </c>
      <c r="D50" s="88" t="s">
        <v>8</v>
      </c>
      <c r="E50" s="88"/>
      <c r="F50" s="88"/>
    </row>
    <row r="51" spans="1:6" ht="30">
      <c r="A51" s="89" t="s">
        <v>78</v>
      </c>
      <c r="B51" s="89">
        <v>3</v>
      </c>
      <c r="C51" s="89" t="s">
        <v>50</v>
      </c>
      <c r="D51" s="89" t="s">
        <v>51</v>
      </c>
      <c r="E51" s="89"/>
      <c r="F51" s="89"/>
    </row>
    <row r="52" spans="1:6" ht="45.75">
      <c r="A52" s="88" t="s">
        <v>78</v>
      </c>
      <c r="B52" s="88">
        <v>3</v>
      </c>
      <c r="C52" s="88" t="s">
        <v>75</v>
      </c>
      <c r="D52" s="88" t="s">
        <v>76</v>
      </c>
      <c r="E52" s="88"/>
      <c r="F52" s="88"/>
    </row>
    <row r="53" spans="1:6" ht="45.75">
      <c r="A53" s="89" t="s">
        <v>79</v>
      </c>
      <c r="B53" s="89">
        <v>3</v>
      </c>
      <c r="C53" s="89" t="s">
        <v>7</v>
      </c>
      <c r="D53" s="89" t="s">
        <v>8</v>
      </c>
      <c r="E53" s="89"/>
      <c r="F53" s="89"/>
    </row>
    <row r="54" spans="1:6">
      <c r="A54" s="88" t="s">
        <v>79</v>
      </c>
      <c r="B54" s="88">
        <v>3</v>
      </c>
      <c r="C54" s="88" t="s">
        <v>50</v>
      </c>
      <c r="D54" s="88" t="s">
        <v>51</v>
      </c>
      <c r="E54" s="88"/>
      <c r="F54" s="88"/>
    </row>
    <row r="55" spans="1:6" ht="45.75">
      <c r="A55" s="89" t="s">
        <v>79</v>
      </c>
      <c r="B55" s="89">
        <v>3</v>
      </c>
      <c r="C55" s="89" t="s">
        <v>75</v>
      </c>
      <c r="D55" s="89" t="s">
        <v>76</v>
      </c>
      <c r="E55" s="89"/>
      <c r="F55" s="89"/>
    </row>
    <row r="56" spans="1:6" ht="45.75">
      <c r="A56" s="88" t="s">
        <v>80</v>
      </c>
      <c r="B56" s="88">
        <v>1</v>
      </c>
      <c r="C56" s="88" t="s">
        <v>7</v>
      </c>
      <c r="D56" s="88" t="s">
        <v>8</v>
      </c>
      <c r="E56" s="88"/>
      <c r="F56" s="88"/>
    </row>
    <row r="57" spans="1:6" ht="45.75">
      <c r="A57" s="89" t="s">
        <v>81</v>
      </c>
      <c r="B57" s="89">
        <v>2</v>
      </c>
      <c r="C57" s="89" t="s">
        <v>7</v>
      </c>
      <c r="D57" s="89" t="s">
        <v>8</v>
      </c>
      <c r="E57" s="89"/>
      <c r="F57" s="89"/>
    </row>
    <row r="58" spans="1:6" ht="45.75">
      <c r="A58" s="88" t="s">
        <v>82</v>
      </c>
      <c r="B58" s="88">
        <v>3</v>
      </c>
      <c r="C58" s="88" t="s">
        <v>7</v>
      </c>
      <c r="D58" s="88" t="s">
        <v>8</v>
      </c>
      <c r="E58" s="88"/>
      <c r="F58" s="88"/>
    </row>
    <row r="59" spans="1:6">
      <c r="A59" s="89" t="s">
        <v>82</v>
      </c>
      <c r="B59" s="89">
        <v>3</v>
      </c>
      <c r="C59" s="89" t="s">
        <v>50</v>
      </c>
      <c r="D59" s="89" t="s">
        <v>51</v>
      </c>
      <c r="E59" s="89"/>
      <c r="F59" s="89"/>
    </row>
    <row r="60" spans="1:6" ht="45.75">
      <c r="A60" s="88" t="s">
        <v>82</v>
      </c>
      <c r="B60" s="88">
        <v>3</v>
      </c>
      <c r="C60" s="88" t="s">
        <v>75</v>
      </c>
      <c r="D60" s="88" t="s">
        <v>76</v>
      </c>
      <c r="E60" s="88"/>
      <c r="F60" s="88"/>
    </row>
    <row r="61" spans="1:6" ht="45.75">
      <c r="A61" s="89" t="s">
        <v>83</v>
      </c>
      <c r="B61" s="89">
        <v>1</v>
      </c>
      <c r="C61" s="89" t="s">
        <v>7</v>
      </c>
      <c r="D61" s="89" t="s">
        <v>8</v>
      </c>
      <c r="E61" s="89"/>
      <c r="F61" s="89"/>
    </row>
    <row r="62" spans="1:6" ht="45.75">
      <c r="A62" s="88" t="s">
        <v>84</v>
      </c>
      <c r="B62" s="88">
        <v>2</v>
      </c>
      <c r="C62" s="88" t="s">
        <v>7</v>
      </c>
      <c r="D62" s="88" t="s">
        <v>85</v>
      </c>
      <c r="E62" s="88"/>
      <c r="F62" s="88"/>
    </row>
    <row r="63" spans="1:6">
      <c r="A63" s="89" t="s">
        <v>86</v>
      </c>
      <c r="B63" s="89">
        <v>3</v>
      </c>
      <c r="C63" s="89" t="s">
        <v>50</v>
      </c>
      <c r="D63" s="89" t="s">
        <v>51</v>
      </c>
      <c r="E63" s="89"/>
      <c r="F63" s="89"/>
    </row>
    <row r="64" spans="1:6" ht="45.75">
      <c r="A64" s="88" t="s">
        <v>86</v>
      </c>
      <c r="B64" s="88">
        <v>3</v>
      </c>
      <c r="C64" s="88" t="s">
        <v>7</v>
      </c>
      <c r="D64" s="88" t="s">
        <v>8</v>
      </c>
      <c r="E64" s="88"/>
      <c r="F64" s="88"/>
    </row>
    <row r="65" spans="1:6" ht="45.75">
      <c r="A65" s="89" t="s">
        <v>86</v>
      </c>
      <c r="B65" s="89">
        <v>3</v>
      </c>
      <c r="C65" s="89" t="s">
        <v>75</v>
      </c>
      <c r="D65" s="89" t="s">
        <v>76</v>
      </c>
      <c r="E65" s="89"/>
      <c r="F65" s="89"/>
    </row>
    <row r="66" spans="1:6" ht="45.75">
      <c r="A66" s="88" t="s">
        <v>87</v>
      </c>
      <c r="B66" s="88">
        <v>1</v>
      </c>
      <c r="C66" s="88" t="s">
        <v>7</v>
      </c>
      <c r="D66" s="88" t="s">
        <v>8</v>
      </c>
      <c r="E66" s="88"/>
      <c r="F66" s="88"/>
    </row>
    <row r="67" spans="1:6" ht="45.75">
      <c r="A67" s="89" t="s">
        <v>88</v>
      </c>
      <c r="B67" s="89">
        <v>2</v>
      </c>
      <c r="C67" s="89" t="s">
        <v>7</v>
      </c>
      <c r="D67" s="89" t="s">
        <v>8</v>
      </c>
      <c r="E67" s="89"/>
      <c r="F67" s="89"/>
    </row>
    <row r="68" spans="1:6" ht="45.75">
      <c r="A68" s="88" t="s">
        <v>89</v>
      </c>
      <c r="B68" s="88">
        <v>3</v>
      </c>
      <c r="C68" s="88" t="s">
        <v>7</v>
      </c>
      <c r="D68" s="88" t="s">
        <v>8</v>
      </c>
      <c r="E68" s="88"/>
      <c r="F68" s="88"/>
    </row>
    <row r="69" spans="1:6">
      <c r="A69" s="89" t="s">
        <v>89</v>
      </c>
      <c r="B69" s="89">
        <v>3</v>
      </c>
      <c r="C69" s="89" t="s">
        <v>50</v>
      </c>
      <c r="D69" s="89" t="s">
        <v>51</v>
      </c>
      <c r="E69" s="89"/>
      <c r="F69" s="89"/>
    </row>
    <row r="70" spans="1:6" ht="45.75">
      <c r="A70" s="88" t="s">
        <v>89</v>
      </c>
      <c r="B70" s="88">
        <v>3</v>
      </c>
      <c r="C70" s="88" t="s">
        <v>75</v>
      </c>
      <c r="D70" s="88" t="s">
        <v>76</v>
      </c>
      <c r="E70" s="88"/>
      <c r="F70" s="88"/>
    </row>
    <row r="71" spans="1:6" ht="30">
      <c r="A71" s="89" t="s">
        <v>90</v>
      </c>
      <c r="B71" s="89">
        <v>1</v>
      </c>
      <c r="C71" s="89" t="s">
        <v>7</v>
      </c>
      <c r="D71" s="89" t="s">
        <v>91</v>
      </c>
      <c r="E71" s="89"/>
      <c r="F71" s="89"/>
    </row>
    <row r="72" spans="1:6" ht="30">
      <c r="A72" s="88" t="s">
        <v>92</v>
      </c>
      <c r="B72" s="88">
        <v>2</v>
      </c>
      <c r="C72" s="88" t="s">
        <v>7</v>
      </c>
      <c r="D72" s="88" t="s">
        <v>91</v>
      </c>
      <c r="E72" s="88"/>
      <c r="F72" s="88"/>
    </row>
    <row r="73" spans="1:6" ht="30">
      <c r="A73" s="89" t="s">
        <v>93</v>
      </c>
      <c r="B73" s="89">
        <v>3</v>
      </c>
      <c r="C73" s="89" t="s">
        <v>7</v>
      </c>
      <c r="D73" s="89" t="s">
        <v>91</v>
      </c>
      <c r="E73" s="89"/>
      <c r="F73" s="89"/>
    </row>
    <row r="74" spans="1:6">
      <c r="A74" s="88" t="s">
        <v>94</v>
      </c>
      <c r="B74" s="88">
        <v>1</v>
      </c>
      <c r="C74" s="88" t="s">
        <v>70</v>
      </c>
      <c r="D74" s="88" t="s">
        <v>51</v>
      </c>
      <c r="E74" s="88"/>
      <c r="F74" s="88"/>
    </row>
    <row r="75" spans="1:6">
      <c r="A75" s="89" t="s">
        <v>94</v>
      </c>
      <c r="B75" s="89">
        <v>1</v>
      </c>
      <c r="C75" s="89" t="s">
        <v>50</v>
      </c>
      <c r="D75" s="89" t="s">
        <v>51</v>
      </c>
      <c r="E75" s="89"/>
      <c r="F75" s="89"/>
    </row>
    <row r="76" spans="1:6" ht="30">
      <c r="A76" s="88" t="s">
        <v>94</v>
      </c>
      <c r="B76" s="88">
        <v>1</v>
      </c>
      <c r="C76" s="88" t="s">
        <v>7</v>
      </c>
      <c r="D76" s="88" t="s">
        <v>91</v>
      </c>
      <c r="E76" s="88"/>
      <c r="F76" s="88"/>
    </row>
    <row r="77" spans="1:6">
      <c r="A77" s="89" t="s">
        <v>95</v>
      </c>
      <c r="B77" s="89">
        <v>2</v>
      </c>
      <c r="C77" s="89" t="s">
        <v>70</v>
      </c>
      <c r="D77" s="89" t="s">
        <v>51</v>
      </c>
      <c r="E77" s="89"/>
      <c r="F77" s="89"/>
    </row>
    <row r="78" spans="1:6">
      <c r="A78" s="88" t="s">
        <v>95</v>
      </c>
      <c r="B78" s="88">
        <v>2</v>
      </c>
      <c r="C78" s="88" t="s">
        <v>50</v>
      </c>
      <c r="D78" s="88" t="s">
        <v>51</v>
      </c>
      <c r="E78" s="88"/>
      <c r="F78" s="88"/>
    </row>
    <row r="79" spans="1:6" ht="30">
      <c r="A79" s="89" t="s">
        <v>95</v>
      </c>
      <c r="B79" s="89">
        <v>2</v>
      </c>
      <c r="C79" s="89" t="s">
        <v>7</v>
      </c>
      <c r="D79" s="89" t="s">
        <v>91</v>
      </c>
      <c r="E79" s="89"/>
      <c r="F79" s="89"/>
    </row>
    <row r="80" spans="1:6">
      <c r="A80" s="88" t="s">
        <v>96</v>
      </c>
      <c r="B80" s="88">
        <v>3</v>
      </c>
      <c r="C80" s="88" t="s">
        <v>70</v>
      </c>
      <c r="D80" s="88" t="s">
        <v>51</v>
      </c>
      <c r="E80" s="88"/>
      <c r="F80" s="88"/>
    </row>
    <row r="81" spans="1:6">
      <c r="A81" s="89" t="s">
        <v>96</v>
      </c>
      <c r="B81" s="89">
        <v>3</v>
      </c>
      <c r="C81" s="89" t="s">
        <v>50</v>
      </c>
      <c r="D81" s="89" t="s">
        <v>51</v>
      </c>
      <c r="E81" s="89"/>
      <c r="F81" s="89"/>
    </row>
    <row r="82" spans="1:6" ht="30">
      <c r="A82" s="88" t="s">
        <v>96</v>
      </c>
      <c r="B82" s="88">
        <v>3</v>
      </c>
      <c r="C82" s="88" t="s">
        <v>7</v>
      </c>
      <c r="D82" s="88" t="s">
        <v>91</v>
      </c>
      <c r="E82" s="88"/>
      <c r="F82" s="88"/>
    </row>
    <row r="83" spans="1:6">
      <c r="A83" s="89" t="s">
        <v>97</v>
      </c>
      <c r="B83" s="89">
        <v>4</v>
      </c>
      <c r="C83" s="89" t="s">
        <v>70</v>
      </c>
      <c r="D83" s="89" t="s">
        <v>51</v>
      </c>
      <c r="E83" s="89"/>
      <c r="F83" s="89"/>
    </row>
    <row r="84" spans="1:6" ht="30">
      <c r="A84" s="88" t="s">
        <v>97</v>
      </c>
      <c r="B84" s="88">
        <v>4</v>
      </c>
      <c r="C84" s="88" t="s">
        <v>7</v>
      </c>
      <c r="D84" s="88" t="s">
        <v>91</v>
      </c>
      <c r="E84" s="88"/>
      <c r="F84" s="88"/>
    </row>
    <row r="85" spans="1:6" ht="30">
      <c r="A85" s="89" t="s">
        <v>98</v>
      </c>
      <c r="B85" s="89">
        <v>3</v>
      </c>
      <c r="C85" s="89" t="s">
        <v>53</v>
      </c>
      <c r="D85" s="89" t="s">
        <v>51</v>
      </c>
      <c r="E85" s="89"/>
      <c r="F85" s="89"/>
    </row>
    <row r="86" spans="1:6" ht="30">
      <c r="A86" s="88" t="s">
        <v>98</v>
      </c>
      <c r="B86" s="88">
        <v>3</v>
      </c>
      <c r="C86" s="88" t="s">
        <v>50</v>
      </c>
      <c r="D86" s="88" t="s">
        <v>51</v>
      </c>
      <c r="E86" s="88"/>
      <c r="F86" s="88"/>
    </row>
    <row r="87" spans="1:6" ht="45.75">
      <c r="A87" s="89" t="s">
        <v>98</v>
      </c>
      <c r="B87" s="89">
        <v>3</v>
      </c>
      <c r="C87" s="89" t="s">
        <v>7</v>
      </c>
      <c r="D87" s="89" t="s">
        <v>8</v>
      </c>
      <c r="E87" s="89"/>
      <c r="F87" s="89"/>
    </row>
    <row r="88" spans="1:6" ht="30">
      <c r="A88" s="88" t="s">
        <v>99</v>
      </c>
      <c r="B88" s="88">
        <v>3</v>
      </c>
      <c r="C88" s="88" t="s">
        <v>53</v>
      </c>
      <c r="D88" s="88" t="s">
        <v>51</v>
      </c>
      <c r="E88" s="88"/>
      <c r="F88" s="88"/>
    </row>
    <row r="89" spans="1:6" ht="30">
      <c r="A89" s="89" t="s">
        <v>99</v>
      </c>
      <c r="B89" s="89">
        <v>3</v>
      </c>
      <c r="C89" s="89" t="s">
        <v>50</v>
      </c>
      <c r="D89" s="89" t="s">
        <v>51</v>
      </c>
      <c r="E89" s="89"/>
      <c r="F89" s="89"/>
    </row>
    <row r="90" spans="1:6" ht="45.75">
      <c r="A90" s="88" t="s">
        <v>99</v>
      </c>
      <c r="B90" s="88">
        <v>3</v>
      </c>
      <c r="C90" s="88" t="s">
        <v>7</v>
      </c>
      <c r="D90" s="88" t="s">
        <v>8</v>
      </c>
      <c r="E90" s="88"/>
      <c r="F90" s="88"/>
    </row>
    <row r="91" spans="1:6" ht="30">
      <c r="A91" s="89" t="s">
        <v>100</v>
      </c>
      <c r="B91" s="89">
        <v>1</v>
      </c>
      <c r="C91" s="89" t="s">
        <v>7</v>
      </c>
      <c r="D91" s="89" t="s">
        <v>91</v>
      </c>
      <c r="E91" s="89"/>
      <c r="F91" s="89"/>
    </row>
    <row r="92" spans="1:6">
      <c r="A92" s="88" t="s">
        <v>100</v>
      </c>
      <c r="B92" s="88">
        <v>1</v>
      </c>
      <c r="C92" s="88" t="s">
        <v>50</v>
      </c>
      <c r="D92" s="88" t="s">
        <v>51</v>
      </c>
      <c r="E92" s="88"/>
      <c r="F92" s="88"/>
    </row>
    <row r="93" spans="1:6" ht="30">
      <c r="A93" s="89" t="s">
        <v>101</v>
      </c>
      <c r="B93" s="89">
        <v>2</v>
      </c>
      <c r="C93" s="89" t="s">
        <v>7</v>
      </c>
      <c r="D93" s="89" t="s">
        <v>91</v>
      </c>
      <c r="E93" s="89"/>
      <c r="F93" s="89"/>
    </row>
    <row r="94" spans="1:6">
      <c r="A94" s="88" t="s">
        <v>101</v>
      </c>
      <c r="B94" s="88">
        <v>2</v>
      </c>
      <c r="C94" s="88" t="s">
        <v>50</v>
      </c>
      <c r="D94" s="88" t="s">
        <v>51</v>
      </c>
      <c r="E94" s="88"/>
      <c r="F94" s="88"/>
    </row>
    <row r="95" spans="1:6" ht="30">
      <c r="A95" s="89" t="s">
        <v>102</v>
      </c>
      <c r="B95" s="89">
        <v>3</v>
      </c>
      <c r="C95" s="89" t="s">
        <v>7</v>
      </c>
      <c r="D95" s="89" t="s">
        <v>91</v>
      </c>
      <c r="E95" s="89"/>
      <c r="F95" s="89"/>
    </row>
    <row r="96" spans="1:6">
      <c r="A96" s="88" t="s">
        <v>102</v>
      </c>
      <c r="B96" s="88">
        <v>3</v>
      </c>
      <c r="C96" s="88" t="s">
        <v>50</v>
      </c>
      <c r="D96" s="88" t="s">
        <v>51</v>
      </c>
      <c r="E96" s="88"/>
      <c r="F96" s="88"/>
    </row>
    <row r="97" spans="1:6" ht="30">
      <c r="A97" s="89" t="s">
        <v>103</v>
      </c>
      <c r="B97" s="89">
        <v>1</v>
      </c>
      <c r="C97" s="89" t="s">
        <v>7</v>
      </c>
      <c r="D97" s="89" t="s">
        <v>91</v>
      </c>
      <c r="E97" s="89"/>
      <c r="F97" s="89"/>
    </row>
    <row r="98" spans="1:6">
      <c r="A98" s="88" t="s">
        <v>103</v>
      </c>
      <c r="B98" s="88">
        <v>1</v>
      </c>
      <c r="C98" s="88" t="s">
        <v>70</v>
      </c>
      <c r="D98" s="88" t="s">
        <v>51</v>
      </c>
      <c r="E98" s="88"/>
      <c r="F98" s="88"/>
    </row>
    <row r="99" spans="1:6" ht="30">
      <c r="A99" s="89" t="s">
        <v>104</v>
      </c>
      <c r="B99" s="89">
        <v>2</v>
      </c>
      <c r="C99" s="89" t="s">
        <v>7</v>
      </c>
      <c r="D99" s="89" t="s">
        <v>91</v>
      </c>
      <c r="E99" s="89"/>
      <c r="F99" s="89"/>
    </row>
    <row r="100" spans="1:6">
      <c r="A100" s="88" t="s">
        <v>104</v>
      </c>
      <c r="B100" s="88">
        <v>2</v>
      </c>
      <c r="C100" s="88" t="s">
        <v>70</v>
      </c>
      <c r="D100" s="88" t="s">
        <v>51</v>
      </c>
      <c r="E100" s="88"/>
      <c r="F100" s="88"/>
    </row>
    <row r="101" spans="1:6" ht="30">
      <c r="A101" s="89" t="s">
        <v>105</v>
      </c>
      <c r="B101" s="89">
        <v>3</v>
      </c>
      <c r="C101" s="89" t="s">
        <v>7</v>
      </c>
      <c r="D101" s="89" t="s">
        <v>91</v>
      </c>
      <c r="E101" s="89"/>
      <c r="F101" s="89"/>
    </row>
    <row r="102" spans="1:6">
      <c r="A102" s="88" t="s">
        <v>105</v>
      </c>
      <c r="B102" s="88">
        <v>3</v>
      </c>
      <c r="C102" s="88" t="s">
        <v>70</v>
      </c>
      <c r="D102" s="88" t="s">
        <v>51</v>
      </c>
      <c r="E102" s="88"/>
      <c r="F102" s="88"/>
    </row>
    <row r="103" spans="1:6" ht="30">
      <c r="A103" s="89" t="s">
        <v>106</v>
      </c>
      <c r="B103" s="89">
        <v>4</v>
      </c>
      <c r="C103" s="89" t="s">
        <v>7</v>
      </c>
      <c r="D103" s="89" t="s">
        <v>91</v>
      </c>
      <c r="E103" s="89"/>
      <c r="F103" s="89"/>
    </row>
    <row r="104" spans="1:6">
      <c r="A104" s="88" t="s">
        <v>106</v>
      </c>
      <c r="B104" s="88">
        <v>4</v>
      </c>
      <c r="C104" s="88" t="s">
        <v>70</v>
      </c>
      <c r="D104" s="88" t="s">
        <v>51</v>
      </c>
      <c r="E104" s="88"/>
      <c r="F104" s="88"/>
    </row>
    <row r="105" spans="1:6" ht="45.75">
      <c r="A105" s="89" t="s">
        <v>107</v>
      </c>
      <c r="B105" s="89">
        <v>4</v>
      </c>
      <c r="C105" s="89" t="s">
        <v>7</v>
      </c>
      <c r="D105" s="89" t="s">
        <v>48</v>
      </c>
      <c r="E105" s="89"/>
      <c r="F105" s="89"/>
    </row>
    <row r="106" spans="1:6" ht="60.75">
      <c r="A106" s="88" t="s">
        <v>107</v>
      </c>
      <c r="B106" s="88">
        <v>4</v>
      </c>
      <c r="C106" s="88" t="s">
        <v>57</v>
      </c>
      <c r="D106" s="88" t="s">
        <v>108</v>
      </c>
      <c r="E106" s="88"/>
      <c r="F106" s="88"/>
    </row>
    <row r="107" spans="1:6">
      <c r="A107" s="89" t="s">
        <v>107</v>
      </c>
      <c r="B107" s="89">
        <v>4</v>
      </c>
      <c r="C107" s="89" t="s">
        <v>19</v>
      </c>
      <c r="D107" s="89" t="s">
        <v>109</v>
      </c>
      <c r="E107" s="89"/>
      <c r="F107" s="89"/>
    </row>
    <row r="108" spans="1:6" ht="45.75">
      <c r="A108" s="88" t="s">
        <v>110</v>
      </c>
      <c r="B108" s="88">
        <v>4</v>
      </c>
      <c r="C108" s="88" t="s">
        <v>7</v>
      </c>
      <c r="D108" s="88" t="s">
        <v>48</v>
      </c>
      <c r="E108" s="88"/>
      <c r="F108" s="88"/>
    </row>
    <row r="109" spans="1:6" ht="60.75">
      <c r="A109" s="89" t="s">
        <v>110</v>
      </c>
      <c r="B109" s="89">
        <v>4</v>
      </c>
      <c r="C109" s="89" t="s">
        <v>57</v>
      </c>
      <c r="D109" s="89" t="s">
        <v>108</v>
      </c>
      <c r="E109" s="89"/>
      <c r="F109" s="89"/>
    </row>
    <row r="110" spans="1:6" ht="45.75">
      <c r="A110" s="88" t="s">
        <v>111</v>
      </c>
      <c r="B110" s="88">
        <v>4</v>
      </c>
      <c r="C110" s="88" t="s">
        <v>7</v>
      </c>
      <c r="D110" s="88" t="s">
        <v>48</v>
      </c>
      <c r="E110" s="88"/>
      <c r="F110" s="88"/>
    </row>
    <row r="111" spans="1:6" ht="45.75">
      <c r="A111" s="89" t="s">
        <v>111</v>
      </c>
      <c r="B111" s="89">
        <v>4</v>
      </c>
      <c r="C111" s="89" t="s">
        <v>57</v>
      </c>
      <c r="D111" s="89" t="s">
        <v>55</v>
      </c>
      <c r="E111" s="89"/>
      <c r="F111" s="89"/>
    </row>
    <row r="112" spans="1:6" ht="60.75">
      <c r="A112" s="88" t="s">
        <v>111</v>
      </c>
      <c r="B112" s="88">
        <v>4</v>
      </c>
      <c r="C112" s="88" t="s">
        <v>112</v>
      </c>
      <c r="D112" s="88" t="s">
        <v>113</v>
      </c>
      <c r="E112" s="88"/>
      <c r="F112" s="88"/>
    </row>
    <row r="113" spans="1:6" ht="45.75">
      <c r="A113" s="89" t="s">
        <v>114</v>
      </c>
      <c r="B113" s="89">
        <v>4</v>
      </c>
      <c r="C113" s="89" t="s">
        <v>7</v>
      </c>
      <c r="D113" s="89" t="s">
        <v>115</v>
      </c>
      <c r="E113" s="89"/>
      <c r="F113" s="89"/>
    </row>
    <row r="114" spans="1:6" ht="30">
      <c r="A114" s="88" t="s">
        <v>114</v>
      </c>
      <c r="B114" s="88">
        <v>4</v>
      </c>
      <c r="C114" s="88" t="s">
        <v>15</v>
      </c>
      <c r="D114" s="88" t="s">
        <v>116</v>
      </c>
      <c r="E114" s="88"/>
      <c r="F114" s="88"/>
    </row>
    <row r="115" spans="1:6" ht="45.75">
      <c r="A115" s="89" t="s">
        <v>114</v>
      </c>
      <c r="B115" s="89">
        <v>4</v>
      </c>
      <c r="C115" s="89" t="s">
        <v>57</v>
      </c>
      <c r="D115" s="89" t="s">
        <v>55</v>
      </c>
      <c r="E115" s="89"/>
      <c r="F115" s="89"/>
    </row>
    <row r="116" spans="1:6" ht="45.75">
      <c r="A116" s="88" t="s">
        <v>117</v>
      </c>
      <c r="B116" s="88">
        <v>3</v>
      </c>
      <c r="C116" s="88" t="s">
        <v>7</v>
      </c>
      <c r="D116" s="88" t="s">
        <v>48</v>
      </c>
      <c r="E116" s="88"/>
      <c r="F116" s="88"/>
    </row>
    <row r="117" spans="1:6" ht="45.75">
      <c r="A117" s="89" t="s">
        <v>117</v>
      </c>
      <c r="B117" s="89">
        <v>3</v>
      </c>
      <c r="C117" s="89" t="s">
        <v>112</v>
      </c>
      <c r="D117" s="89" t="s">
        <v>118</v>
      </c>
      <c r="E117" s="89"/>
      <c r="F117" s="89"/>
    </row>
    <row r="118" spans="1:6" ht="45.75">
      <c r="A118" s="88" t="s">
        <v>119</v>
      </c>
      <c r="B118" s="88">
        <v>4</v>
      </c>
      <c r="C118" s="88" t="s">
        <v>7</v>
      </c>
      <c r="D118" s="88" t="s">
        <v>48</v>
      </c>
      <c r="E118" s="88"/>
      <c r="F118" s="88"/>
    </row>
    <row r="119" spans="1:6" ht="45.75">
      <c r="A119" s="89" t="s">
        <v>119</v>
      </c>
      <c r="B119" s="89">
        <v>4</v>
      </c>
      <c r="C119" s="89" t="s">
        <v>57</v>
      </c>
      <c r="D119" s="89" t="s">
        <v>55</v>
      </c>
      <c r="E119" s="89"/>
      <c r="F119" s="89"/>
    </row>
    <row r="120" spans="1:6" ht="30">
      <c r="A120" s="88" t="s">
        <v>119</v>
      </c>
      <c r="B120" s="88">
        <v>4</v>
      </c>
      <c r="C120" s="88" t="s">
        <v>19</v>
      </c>
      <c r="D120" s="88" t="s">
        <v>109</v>
      </c>
      <c r="E120" s="88"/>
      <c r="F120" s="88"/>
    </row>
    <row r="121" spans="1:6" ht="45.75">
      <c r="A121" s="89" t="s">
        <v>120</v>
      </c>
      <c r="B121" s="89">
        <v>4</v>
      </c>
      <c r="C121" s="89" t="s">
        <v>7</v>
      </c>
      <c r="D121" s="89" t="s">
        <v>115</v>
      </c>
      <c r="E121" s="89"/>
      <c r="F121" s="89"/>
    </row>
    <row r="122" spans="1:6" ht="45.75">
      <c r="A122" s="88" t="s">
        <v>120</v>
      </c>
      <c r="B122" s="88">
        <v>4</v>
      </c>
      <c r="C122" s="88" t="s">
        <v>57</v>
      </c>
      <c r="D122" s="88" t="s">
        <v>55</v>
      </c>
      <c r="E122" s="88"/>
      <c r="F122" s="88"/>
    </row>
    <row r="123" spans="1:6" ht="30">
      <c r="A123" s="89" t="s">
        <v>120</v>
      </c>
      <c r="B123" s="89">
        <v>4</v>
      </c>
      <c r="C123" s="89" t="s">
        <v>19</v>
      </c>
      <c r="D123" s="89" t="s">
        <v>121</v>
      </c>
      <c r="E123" s="89"/>
      <c r="F123" s="89"/>
    </row>
    <row r="124" spans="1:6" ht="45.75">
      <c r="A124" s="88" t="s">
        <v>122</v>
      </c>
      <c r="B124" s="88">
        <v>4</v>
      </c>
      <c r="C124" s="88" t="s">
        <v>7</v>
      </c>
      <c r="D124" s="88" t="s">
        <v>48</v>
      </c>
      <c r="E124" s="88"/>
      <c r="F124" s="88"/>
    </row>
    <row r="125" spans="1:6" ht="45.75">
      <c r="A125" s="89" t="s">
        <v>122</v>
      </c>
      <c r="B125" s="89">
        <v>4</v>
      </c>
      <c r="C125" s="89" t="s">
        <v>57</v>
      </c>
      <c r="D125" s="89" t="s">
        <v>55</v>
      </c>
      <c r="E125" s="89"/>
      <c r="F125" s="89"/>
    </row>
    <row r="126" spans="1:6">
      <c r="A126" s="88" t="s">
        <v>122</v>
      </c>
      <c r="B126" s="88">
        <v>4</v>
      </c>
      <c r="C126" s="88" t="s">
        <v>19</v>
      </c>
      <c r="D126" s="88" t="s">
        <v>121</v>
      </c>
      <c r="E126" s="88"/>
      <c r="F126" s="88"/>
    </row>
    <row r="127" spans="1:6">
      <c r="A127" s="89" t="s">
        <v>122</v>
      </c>
      <c r="B127" s="89">
        <v>4</v>
      </c>
      <c r="C127" s="89" t="s">
        <v>15</v>
      </c>
      <c r="D127" s="89" t="s">
        <v>116</v>
      </c>
      <c r="E127" s="89"/>
      <c r="F127" s="89"/>
    </row>
    <row r="128" spans="1:6" ht="45.75">
      <c r="A128" s="88" t="s">
        <v>123</v>
      </c>
      <c r="B128" s="88">
        <v>1</v>
      </c>
      <c r="C128" s="88" t="s">
        <v>7</v>
      </c>
      <c r="D128" s="88" t="s">
        <v>65</v>
      </c>
      <c r="E128" s="88"/>
      <c r="F128" s="88"/>
    </row>
    <row r="129" spans="1:6" ht="45.75">
      <c r="A129" s="89" t="s">
        <v>124</v>
      </c>
      <c r="B129" s="89">
        <v>2</v>
      </c>
      <c r="C129" s="89" t="s">
        <v>7</v>
      </c>
      <c r="D129" s="89" t="s">
        <v>65</v>
      </c>
      <c r="E129" s="89"/>
      <c r="F129" s="89"/>
    </row>
    <row r="130" spans="1:6" ht="45.75">
      <c r="A130" s="88" t="s">
        <v>125</v>
      </c>
      <c r="B130" s="88">
        <v>3</v>
      </c>
      <c r="C130" s="88" t="s">
        <v>7</v>
      </c>
      <c r="D130" s="88" t="s">
        <v>65</v>
      </c>
      <c r="E130" s="88"/>
      <c r="F130" s="88"/>
    </row>
    <row r="131" spans="1:6" ht="45.75">
      <c r="A131" s="89" t="s">
        <v>126</v>
      </c>
      <c r="B131" s="89">
        <v>1</v>
      </c>
      <c r="C131" s="89" t="s">
        <v>7</v>
      </c>
      <c r="D131" s="89" t="s">
        <v>65</v>
      </c>
      <c r="E131" s="89"/>
      <c r="F131" s="89"/>
    </row>
    <row r="132" spans="1:6" ht="45.75">
      <c r="A132" s="88" t="s">
        <v>127</v>
      </c>
      <c r="B132" s="88">
        <v>2</v>
      </c>
      <c r="C132" s="88" t="s">
        <v>7</v>
      </c>
      <c r="D132" s="88" t="s">
        <v>65</v>
      </c>
      <c r="E132" s="88"/>
      <c r="F132" s="88"/>
    </row>
    <row r="133" spans="1:6" ht="45.75">
      <c r="A133" s="89" t="s">
        <v>128</v>
      </c>
      <c r="B133" s="89">
        <v>3</v>
      </c>
      <c r="C133" s="89" t="s">
        <v>7</v>
      </c>
      <c r="D133" s="89" t="s">
        <v>65</v>
      </c>
      <c r="E133" s="89"/>
      <c r="F133" s="89"/>
    </row>
    <row r="134" spans="1:6" ht="45.75">
      <c r="A134" s="88" t="s">
        <v>129</v>
      </c>
      <c r="B134" s="88">
        <v>4</v>
      </c>
      <c r="C134" s="88" t="s">
        <v>7</v>
      </c>
      <c r="D134" s="88" t="s">
        <v>65</v>
      </c>
      <c r="E134" s="88"/>
      <c r="F134" s="88"/>
    </row>
    <row r="135" spans="1:6" ht="45.75">
      <c r="A135" s="89" t="s">
        <v>130</v>
      </c>
      <c r="B135" s="89">
        <v>3</v>
      </c>
      <c r="C135" s="89" t="s">
        <v>7</v>
      </c>
      <c r="D135" s="89" t="s">
        <v>131</v>
      </c>
      <c r="E135" s="89"/>
      <c r="F135" s="89"/>
    </row>
    <row r="136" spans="1:6" ht="30">
      <c r="A136" s="88" t="s">
        <v>132</v>
      </c>
      <c r="B136" s="88">
        <v>3</v>
      </c>
      <c r="C136" s="88" t="s">
        <v>7</v>
      </c>
      <c r="D136" s="88" t="s">
        <v>133</v>
      </c>
      <c r="E136" s="88"/>
      <c r="F136" s="88"/>
    </row>
    <row r="137" spans="1:6" ht="30">
      <c r="A137" s="89" t="s">
        <v>132</v>
      </c>
      <c r="B137" s="89">
        <v>3</v>
      </c>
      <c r="C137" s="89" t="s">
        <v>22</v>
      </c>
      <c r="D137" s="89" t="s">
        <v>134</v>
      </c>
      <c r="E137" s="89"/>
      <c r="F137" s="89"/>
    </row>
    <row r="138" spans="1:6" ht="30">
      <c r="A138" s="88" t="s">
        <v>132</v>
      </c>
      <c r="B138" s="88">
        <v>3</v>
      </c>
      <c r="C138" s="88" t="s">
        <v>19</v>
      </c>
      <c r="D138" s="88" t="s">
        <v>135</v>
      </c>
      <c r="E138" s="88"/>
      <c r="F138" s="88"/>
    </row>
    <row r="139" spans="1:6" ht="30">
      <c r="A139" s="89" t="s">
        <v>132</v>
      </c>
      <c r="B139" s="89">
        <v>3</v>
      </c>
      <c r="C139" s="89" t="s">
        <v>15</v>
      </c>
      <c r="D139" s="89" t="s">
        <v>136</v>
      </c>
      <c r="E139" s="89"/>
      <c r="F139" s="89"/>
    </row>
    <row r="140" spans="1:6" ht="45.75">
      <c r="A140" s="88" t="s">
        <v>137</v>
      </c>
      <c r="B140" s="88">
        <v>3</v>
      </c>
      <c r="C140" s="88" t="s">
        <v>7</v>
      </c>
      <c r="D140" s="88" t="s">
        <v>131</v>
      </c>
      <c r="E140" s="88"/>
      <c r="F140" s="88"/>
    </row>
    <row r="141" spans="1:6" ht="30">
      <c r="A141" s="89" t="s">
        <v>137</v>
      </c>
      <c r="B141" s="89">
        <v>3</v>
      </c>
      <c r="C141" s="89" t="s">
        <v>138</v>
      </c>
      <c r="D141" s="89" t="s">
        <v>139</v>
      </c>
      <c r="E141" s="89"/>
      <c r="F141" s="89"/>
    </row>
    <row r="142" spans="1:6" ht="45.75">
      <c r="A142" s="88" t="s">
        <v>137</v>
      </c>
      <c r="B142" s="88">
        <v>3</v>
      </c>
      <c r="C142" s="88" t="s">
        <v>140</v>
      </c>
      <c r="D142" s="88" t="s">
        <v>141</v>
      </c>
      <c r="E142" s="88"/>
      <c r="F142" s="88"/>
    </row>
    <row r="143" spans="1:6" ht="30">
      <c r="A143" s="89" t="s">
        <v>137</v>
      </c>
      <c r="B143" s="89">
        <v>3</v>
      </c>
      <c r="C143" s="89" t="s">
        <v>15</v>
      </c>
      <c r="D143" s="89" t="s">
        <v>136</v>
      </c>
      <c r="E143" s="89"/>
      <c r="F143" s="89"/>
    </row>
    <row r="144" spans="1:6" ht="30">
      <c r="A144" s="88" t="s">
        <v>137</v>
      </c>
      <c r="B144" s="88">
        <v>3</v>
      </c>
      <c r="C144" s="88" t="s">
        <v>22</v>
      </c>
      <c r="D144" s="88" t="s">
        <v>142</v>
      </c>
      <c r="E144" s="88"/>
      <c r="F144" s="88"/>
    </row>
    <row r="145" spans="1:6" ht="45.75">
      <c r="A145" s="89" t="s">
        <v>143</v>
      </c>
      <c r="B145" s="89">
        <v>3</v>
      </c>
      <c r="C145" s="89" t="s">
        <v>7</v>
      </c>
      <c r="D145" s="89" t="s">
        <v>131</v>
      </c>
      <c r="E145" s="89"/>
      <c r="F145" s="89"/>
    </row>
    <row r="146" spans="1:6" ht="45.75">
      <c r="A146" s="88" t="s">
        <v>143</v>
      </c>
      <c r="B146" s="88">
        <v>3</v>
      </c>
      <c r="C146" s="88" t="s">
        <v>75</v>
      </c>
      <c r="D146" s="88" t="s">
        <v>144</v>
      </c>
      <c r="E146" s="88"/>
      <c r="F146" s="88"/>
    </row>
    <row r="147" spans="1:6" ht="45.75">
      <c r="A147" s="89" t="s">
        <v>143</v>
      </c>
      <c r="B147" s="89">
        <v>3</v>
      </c>
      <c r="C147" s="89" t="s">
        <v>112</v>
      </c>
      <c r="D147" s="89" t="s">
        <v>145</v>
      </c>
      <c r="E147" s="89"/>
      <c r="F147" s="89"/>
    </row>
    <row r="148" spans="1:6">
      <c r="A148" s="88" t="s">
        <v>143</v>
      </c>
      <c r="B148" s="88">
        <v>3</v>
      </c>
      <c r="C148" s="88" t="s">
        <v>15</v>
      </c>
      <c r="D148" s="88" t="s">
        <v>136</v>
      </c>
      <c r="E148" s="88"/>
      <c r="F148" s="88"/>
    </row>
    <row r="149" spans="1:6">
      <c r="A149" s="89" t="s">
        <v>143</v>
      </c>
      <c r="B149" s="89">
        <v>3</v>
      </c>
      <c r="C149" s="89" t="s">
        <v>22</v>
      </c>
      <c r="D149" s="89" t="s">
        <v>146</v>
      </c>
      <c r="E149" s="89"/>
      <c r="F149" s="89"/>
    </row>
    <row r="150" spans="1:6" ht="45.75">
      <c r="A150" s="88" t="s">
        <v>147</v>
      </c>
      <c r="B150" s="88">
        <v>3</v>
      </c>
      <c r="C150" s="88" t="s">
        <v>7</v>
      </c>
      <c r="D150" s="88" t="s">
        <v>131</v>
      </c>
      <c r="E150" s="88"/>
      <c r="F150" s="88"/>
    </row>
    <row r="151" spans="1:6" ht="45.75">
      <c r="A151" s="89" t="s">
        <v>147</v>
      </c>
      <c r="B151" s="89">
        <v>3</v>
      </c>
      <c r="C151" s="89" t="s">
        <v>112</v>
      </c>
      <c r="D151" s="89" t="s">
        <v>148</v>
      </c>
      <c r="E151" s="89"/>
      <c r="F151" s="89"/>
    </row>
    <row r="152" spans="1:6" ht="30">
      <c r="A152" s="88" t="s">
        <v>147</v>
      </c>
      <c r="B152" s="88">
        <v>3</v>
      </c>
      <c r="C152" s="88" t="s">
        <v>22</v>
      </c>
      <c r="D152" s="88" t="s">
        <v>149</v>
      </c>
      <c r="E152" s="88"/>
      <c r="F152" s="88"/>
    </row>
    <row r="153" spans="1:6" ht="30">
      <c r="A153" s="89" t="s">
        <v>147</v>
      </c>
      <c r="B153" s="89">
        <v>3</v>
      </c>
      <c r="C153" s="89" t="s">
        <v>19</v>
      </c>
      <c r="D153" s="89" t="s">
        <v>20</v>
      </c>
      <c r="E153" s="89"/>
      <c r="F153" s="89"/>
    </row>
    <row r="154" spans="1:6" ht="30">
      <c r="A154" s="88" t="s">
        <v>147</v>
      </c>
      <c r="B154" s="88">
        <v>3</v>
      </c>
      <c r="C154" s="88" t="s">
        <v>15</v>
      </c>
      <c r="D154" s="88" t="s">
        <v>136</v>
      </c>
      <c r="E154" s="88"/>
      <c r="F154" s="88"/>
    </row>
    <row r="155" spans="1:6" ht="30">
      <c r="A155" s="89" t="s">
        <v>150</v>
      </c>
      <c r="B155" s="89">
        <v>3</v>
      </c>
      <c r="C155" s="89" t="s">
        <v>22</v>
      </c>
      <c r="D155" s="89" t="s">
        <v>23</v>
      </c>
      <c r="E155" s="89"/>
      <c r="F155" s="89"/>
    </row>
    <row r="156" spans="1:6" ht="30">
      <c r="A156" s="88" t="s">
        <v>150</v>
      </c>
      <c r="B156" s="88">
        <v>3</v>
      </c>
      <c r="C156" s="88" t="s">
        <v>19</v>
      </c>
      <c r="D156" s="88" t="s">
        <v>151</v>
      </c>
      <c r="E156" s="88"/>
      <c r="F156" s="88"/>
    </row>
    <row r="157" spans="1:6" ht="45.75">
      <c r="A157" s="89" t="s">
        <v>150</v>
      </c>
      <c r="B157" s="89">
        <v>3</v>
      </c>
      <c r="C157" s="89" t="s">
        <v>7</v>
      </c>
      <c r="D157" s="89" t="s">
        <v>152</v>
      </c>
      <c r="E157" s="89"/>
      <c r="F157" s="89"/>
    </row>
    <row r="158" spans="1:6" ht="30">
      <c r="A158" s="88" t="s">
        <v>150</v>
      </c>
      <c r="B158" s="88">
        <v>3</v>
      </c>
      <c r="C158" s="88" t="s">
        <v>15</v>
      </c>
      <c r="D158" s="88" t="s">
        <v>136</v>
      </c>
      <c r="E158" s="88"/>
      <c r="F158" s="88"/>
    </row>
    <row r="159" spans="1:6" ht="45.75">
      <c r="A159" s="89" t="s">
        <v>153</v>
      </c>
      <c r="B159" s="89">
        <v>3</v>
      </c>
      <c r="C159" s="89" t="s">
        <v>7</v>
      </c>
      <c r="D159" s="89" t="s">
        <v>131</v>
      </c>
      <c r="E159" s="89"/>
      <c r="F159" s="89"/>
    </row>
    <row r="160" spans="1:6">
      <c r="A160" s="88" t="s">
        <v>153</v>
      </c>
      <c r="B160" s="88">
        <v>3</v>
      </c>
      <c r="C160" s="88" t="s">
        <v>15</v>
      </c>
      <c r="D160" s="88" t="s">
        <v>136</v>
      </c>
      <c r="E160" s="88"/>
      <c r="F160" s="88"/>
    </row>
    <row r="161" spans="1:6">
      <c r="A161" s="89" t="s">
        <v>153</v>
      </c>
      <c r="B161" s="89">
        <v>3</v>
      </c>
      <c r="C161" s="89" t="s">
        <v>22</v>
      </c>
      <c r="D161" s="89" t="s">
        <v>146</v>
      </c>
      <c r="E161" s="89"/>
      <c r="F161" s="89"/>
    </row>
    <row r="162" spans="1:6">
      <c r="A162" s="88" t="s">
        <v>153</v>
      </c>
      <c r="B162" s="88">
        <v>3</v>
      </c>
      <c r="C162" s="88" t="s">
        <v>19</v>
      </c>
      <c r="D162" s="88" t="s">
        <v>20</v>
      </c>
      <c r="E162" s="88"/>
      <c r="F162" s="88"/>
    </row>
    <row r="163" spans="1:6" ht="45.75">
      <c r="A163" s="89" t="s">
        <v>154</v>
      </c>
      <c r="B163" s="89">
        <v>3</v>
      </c>
      <c r="C163" s="89" t="s">
        <v>7</v>
      </c>
      <c r="D163" s="89" t="s">
        <v>131</v>
      </c>
      <c r="E163" s="89"/>
      <c r="F163" s="89"/>
    </row>
    <row r="164" spans="1:6">
      <c r="A164" s="88" t="s">
        <v>154</v>
      </c>
      <c r="B164" s="88">
        <v>3</v>
      </c>
      <c r="C164" s="88" t="s">
        <v>15</v>
      </c>
      <c r="D164" s="88" t="s">
        <v>136</v>
      </c>
      <c r="E164" s="88"/>
      <c r="F164" s="88"/>
    </row>
    <row r="165" spans="1:6">
      <c r="A165" s="89" t="s">
        <v>155</v>
      </c>
      <c r="B165" s="89">
        <v>1</v>
      </c>
      <c r="C165" s="89" t="s">
        <v>22</v>
      </c>
      <c r="D165" s="89" t="s">
        <v>142</v>
      </c>
      <c r="E165" s="89"/>
      <c r="F165" s="89"/>
    </row>
    <row r="166" spans="1:6" ht="45.75">
      <c r="A166" s="88" t="s">
        <v>155</v>
      </c>
      <c r="B166" s="88">
        <v>1</v>
      </c>
      <c r="C166" s="88" t="s">
        <v>7</v>
      </c>
      <c r="D166" s="88" t="s">
        <v>32</v>
      </c>
      <c r="E166" s="88"/>
      <c r="F166" s="88"/>
    </row>
    <row r="167" spans="1:6">
      <c r="A167" s="89" t="s">
        <v>156</v>
      </c>
      <c r="B167" s="89">
        <v>2</v>
      </c>
      <c r="C167" s="89" t="s">
        <v>22</v>
      </c>
      <c r="D167" s="89" t="s">
        <v>142</v>
      </c>
      <c r="E167" s="89"/>
      <c r="F167" s="89"/>
    </row>
    <row r="168" spans="1:6" ht="45.75">
      <c r="A168" s="88" t="s">
        <v>156</v>
      </c>
      <c r="B168" s="88">
        <v>2</v>
      </c>
      <c r="C168" s="88" t="s">
        <v>7</v>
      </c>
      <c r="D168" s="88" t="s">
        <v>32</v>
      </c>
      <c r="E168" s="88"/>
      <c r="F168" s="88"/>
    </row>
    <row r="169" spans="1:6">
      <c r="A169" s="89" t="s">
        <v>157</v>
      </c>
      <c r="B169" s="89">
        <v>3</v>
      </c>
      <c r="C169" s="89" t="s">
        <v>22</v>
      </c>
      <c r="D169" s="89" t="s">
        <v>142</v>
      </c>
      <c r="E169" s="89"/>
      <c r="F169" s="89"/>
    </row>
    <row r="170" spans="1:6" ht="45.75">
      <c r="A170" s="88" t="s">
        <v>157</v>
      </c>
      <c r="B170" s="88">
        <v>3</v>
      </c>
      <c r="C170" s="88" t="s">
        <v>7</v>
      </c>
      <c r="D170" s="88" t="s">
        <v>32</v>
      </c>
      <c r="E170" s="88"/>
      <c r="F170" s="88"/>
    </row>
    <row r="171" spans="1:6">
      <c r="A171" s="89" t="s">
        <v>158</v>
      </c>
      <c r="B171" s="89">
        <v>1</v>
      </c>
      <c r="C171" s="89" t="s">
        <v>22</v>
      </c>
      <c r="D171" s="89" t="s">
        <v>142</v>
      </c>
      <c r="E171" s="89"/>
      <c r="F171" s="89"/>
    </row>
    <row r="172" spans="1:6" ht="45.75">
      <c r="A172" s="88" t="s">
        <v>158</v>
      </c>
      <c r="B172" s="88">
        <v>1</v>
      </c>
      <c r="C172" s="88" t="s">
        <v>7</v>
      </c>
      <c r="D172" s="88" t="s">
        <v>32</v>
      </c>
      <c r="E172" s="88"/>
      <c r="F172" s="88"/>
    </row>
    <row r="173" spans="1:6">
      <c r="A173" s="89" t="s">
        <v>159</v>
      </c>
      <c r="B173" s="89">
        <v>2</v>
      </c>
      <c r="C173" s="89" t="s">
        <v>22</v>
      </c>
      <c r="D173" s="89" t="s">
        <v>142</v>
      </c>
      <c r="E173" s="89"/>
      <c r="F173" s="89"/>
    </row>
    <row r="174" spans="1:6" ht="45.75">
      <c r="A174" s="88" t="s">
        <v>159</v>
      </c>
      <c r="B174" s="88">
        <v>2</v>
      </c>
      <c r="C174" s="88" t="s">
        <v>7</v>
      </c>
      <c r="D174" s="88" t="s">
        <v>32</v>
      </c>
      <c r="E174" s="88"/>
      <c r="F174" s="88"/>
    </row>
    <row r="175" spans="1:6">
      <c r="A175" s="89" t="s">
        <v>160</v>
      </c>
      <c r="B175" s="89">
        <v>3</v>
      </c>
      <c r="C175" s="89" t="s">
        <v>22</v>
      </c>
      <c r="D175" s="89" t="s">
        <v>142</v>
      </c>
      <c r="E175" s="89"/>
      <c r="F175" s="89"/>
    </row>
    <row r="176" spans="1:6" ht="45.75">
      <c r="A176" s="88" t="s">
        <v>160</v>
      </c>
      <c r="B176" s="88">
        <v>3</v>
      </c>
      <c r="C176" s="88" t="s">
        <v>7</v>
      </c>
      <c r="D176" s="88" t="s">
        <v>32</v>
      </c>
      <c r="E176" s="88"/>
      <c r="F176" s="88"/>
    </row>
    <row r="177" spans="1:6">
      <c r="A177" s="89" t="s">
        <v>161</v>
      </c>
      <c r="B177" s="89">
        <v>4</v>
      </c>
      <c r="C177" s="89" t="s">
        <v>22</v>
      </c>
      <c r="D177" s="89" t="s">
        <v>142</v>
      </c>
      <c r="E177" s="89"/>
      <c r="F177" s="89"/>
    </row>
    <row r="178" spans="1:6" ht="45.75">
      <c r="A178" s="88" t="s">
        <v>161</v>
      </c>
      <c r="B178" s="88">
        <v>4</v>
      </c>
      <c r="C178" s="88" t="s">
        <v>7</v>
      </c>
      <c r="D178" s="88" t="s">
        <v>32</v>
      </c>
      <c r="E178" s="88"/>
      <c r="F178" s="88"/>
    </row>
    <row r="179" spans="1:6" ht="30">
      <c r="A179" s="89" t="s">
        <v>162</v>
      </c>
      <c r="B179" s="89">
        <v>3</v>
      </c>
      <c r="C179" s="89" t="s">
        <v>163</v>
      </c>
      <c r="D179" s="89" t="s">
        <v>136</v>
      </c>
      <c r="E179" s="89"/>
      <c r="F179" s="89"/>
    </row>
    <row r="180" spans="1:6" ht="30">
      <c r="A180" s="88" t="s">
        <v>164</v>
      </c>
      <c r="B180" s="88">
        <v>3</v>
      </c>
      <c r="C180" s="88" t="s">
        <v>163</v>
      </c>
      <c r="D180" s="88" t="s">
        <v>136</v>
      </c>
      <c r="E180" s="88"/>
      <c r="F180" s="88"/>
    </row>
    <row r="181" spans="1:6" ht="30">
      <c r="A181" s="89" t="s">
        <v>165</v>
      </c>
      <c r="B181" s="89">
        <v>3</v>
      </c>
      <c r="C181" s="89" t="s">
        <v>163</v>
      </c>
      <c r="D181" s="89" t="s">
        <v>136</v>
      </c>
      <c r="E181" s="89"/>
      <c r="F181" s="89"/>
    </row>
    <row r="182" spans="1:6" ht="30">
      <c r="A182" s="88" t="s">
        <v>166</v>
      </c>
      <c r="B182" s="88">
        <v>3</v>
      </c>
      <c r="C182" s="88" t="s">
        <v>163</v>
      </c>
      <c r="D182" s="88" t="s">
        <v>136</v>
      </c>
      <c r="E182" s="88"/>
      <c r="F182" s="88"/>
    </row>
    <row r="183" spans="1:6" ht="75" customHeight="1">
      <c r="A183" s="89" t="s">
        <v>167</v>
      </c>
      <c r="B183" s="89">
        <v>3</v>
      </c>
      <c r="C183" s="89" t="s">
        <v>163</v>
      </c>
      <c r="D183" s="89" t="s">
        <v>136</v>
      </c>
      <c r="E183" s="89"/>
      <c r="F183" s="89"/>
    </row>
    <row r="184" spans="1:6">
      <c r="A184" s="88" t="s">
        <v>168</v>
      </c>
      <c r="B184" s="88">
        <v>3</v>
      </c>
      <c r="C184" s="88" t="s">
        <v>163</v>
      </c>
      <c r="D184" s="88" t="s">
        <v>136</v>
      </c>
      <c r="E184" s="88"/>
      <c r="F184" s="88"/>
    </row>
    <row r="185" spans="1:6" ht="70.5" customHeight="1">
      <c r="A185" s="89" t="s">
        <v>169</v>
      </c>
      <c r="B185" s="89">
        <v>1</v>
      </c>
      <c r="C185" s="89" t="s">
        <v>163</v>
      </c>
      <c r="D185" s="89"/>
      <c r="E185" s="89"/>
      <c r="F185" s="89"/>
    </row>
    <row r="186" spans="1:6">
      <c r="A186" s="88" t="s">
        <v>170</v>
      </c>
      <c r="B186" s="88">
        <v>2</v>
      </c>
      <c r="C186" s="88" t="s">
        <v>163</v>
      </c>
      <c r="D186" s="88"/>
      <c r="E186" s="88"/>
      <c r="F186" s="88"/>
    </row>
    <row r="187" spans="1:6">
      <c r="A187" s="89" t="s">
        <v>171</v>
      </c>
      <c r="B187" s="89">
        <v>3</v>
      </c>
      <c r="C187" s="89" t="s">
        <v>163</v>
      </c>
      <c r="D187" s="89"/>
      <c r="E187" s="89"/>
      <c r="F187" s="89"/>
    </row>
    <row r="188" spans="1:6">
      <c r="A188" s="88" t="s">
        <v>172</v>
      </c>
      <c r="B188" s="88">
        <v>1</v>
      </c>
      <c r="C188" s="88" t="s">
        <v>163</v>
      </c>
      <c r="D188" s="88" t="s">
        <v>136</v>
      </c>
      <c r="E188" s="88"/>
      <c r="F188" s="88"/>
    </row>
    <row r="189" spans="1:6">
      <c r="A189" s="89" t="s">
        <v>173</v>
      </c>
      <c r="B189" s="89">
        <v>2</v>
      </c>
      <c r="C189" s="89" t="s">
        <v>163</v>
      </c>
      <c r="D189" s="89" t="s">
        <v>136</v>
      </c>
      <c r="E189" s="89"/>
      <c r="F189" s="89"/>
    </row>
    <row r="190" spans="1:6">
      <c r="A190" s="88" t="s">
        <v>174</v>
      </c>
      <c r="B190" s="88">
        <v>3</v>
      </c>
      <c r="C190" s="88" t="s">
        <v>163</v>
      </c>
      <c r="D190" s="88" t="s">
        <v>136</v>
      </c>
      <c r="E190" s="88"/>
      <c r="F190" s="88"/>
    </row>
    <row r="191" spans="1:6">
      <c r="A191" s="89" t="s">
        <v>175</v>
      </c>
      <c r="B191" s="89">
        <v>4</v>
      </c>
      <c r="C191" s="89" t="s">
        <v>163</v>
      </c>
      <c r="D191" s="89" t="s">
        <v>136</v>
      </c>
      <c r="E191" s="89"/>
      <c r="F191" s="89"/>
    </row>
    <row r="192" spans="1:6">
      <c r="A192" s="88" t="s">
        <v>176</v>
      </c>
      <c r="B192" s="88">
        <v>4</v>
      </c>
      <c r="C192" s="88" t="s">
        <v>177</v>
      </c>
      <c r="D192" s="88"/>
      <c r="E192" s="88"/>
      <c r="F192" s="88"/>
    </row>
    <row r="193" spans="1:6" ht="45.75">
      <c r="A193" s="89" t="s">
        <v>178</v>
      </c>
      <c r="B193" s="89">
        <v>4</v>
      </c>
      <c r="C193" s="89" t="s">
        <v>7</v>
      </c>
      <c r="D193" s="89" t="s">
        <v>48</v>
      </c>
      <c r="E193" s="89"/>
      <c r="F193" s="89"/>
    </row>
    <row r="194" spans="1:6" ht="45.75">
      <c r="A194" s="88" t="s">
        <v>178</v>
      </c>
      <c r="B194" s="88">
        <v>4</v>
      </c>
      <c r="C194" s="88" t="s">
        <v>57</v>
      </c>
      <c r="D194" s="88" t="s">
        <v>179</v>
      </c>
      <c r="E194" s="88"/>
      <c r="F194" s="88"/>
    </row>
    <row r="195" spans="1:6" ht="45.75">
      <c r="A195" s="89" t="s">
        <v>178</v>
      </c>
      <c r="B195" s="89">
        <v>4</v>
      </c>
      <c r="C195" s="89" t="s">
        <v>53</v>
      </c>
      <c r="D195" s="89" t="s">
        <v>51</v>
      </c>
      <c r="E195" s="89"/>
      <c r="F195" s="89"/>
    </row>
    <row r="196" spans="1:6" ht="45.75">
      <c r="A196" s="88" t="s">
        <v>178</v>
      </c>
      <c r="B196" s="88">
        <v>4</v>
      </c>
      <c r="C196" s="88" t="s">
        <v>112</v>
      </c>
      <c r="D196" s="88" t="s">
        <v>180</v>
      </c>
      <c r="E196" s="88"/>
      <c r="F196" s="88"/>
    </row>
    <row r="197" spans="1:6" ht="30">
      <c r="A197" s="89" t="s">
        <v>181</v>
      </c>
      <c r="B197" s="89">
        <v>4</v>
      </c>
      <c r="C197" s="89" t="s">
        <v>50</v>
      </c>
      <c r="D197" s="89" t="s">
        <v>51</v>
      </c>
      <c r="E197" s="89"/>
      <c r="F197" s="89"/>
    </row>
    <row r="198" spans="1:6" ht="45.75">
      <c r="A198" s="88" t="s">
        <v>181</v>
      </c>
      <c r="B198" s="88">
        <v>4</v>
      </c>
      <c r="C198" s="88" t="s">
        <v>7</v>
      </c>
      <c r="D198" s="88" t="s">
        <v>48</v>
      </c>
      <c r="E198" s="88"/>
      <c r="F198" s="88"/>
    </row>
    <row r="199" spans="1:6" ht="30">
      <c r="A199" s="89" t="s">
        <v>181</v>
      </c>
      <c r="B199" s="89">
        <v>4</v>
      </c>
      <c r="C199" s="89" t="s">
        <v>53</v>
      </c>
      <c r="D199" s="89" t="s">
        <v>51</v>
      </c>
      <c r="E199" s="89"/>
      <c r="F199" s="89"/>
    </row>
    <row r="200" spans="1:6" ht="45.75">
      <c r="A200" s="88" t="s">
        <v>181</v>
      </c>
      <c r="B200" s="88">
        <v>4</v>
      </c>
      <c r="C200" s="88" t="s">
        <v>57</v>
      </c>
      <c r="D200" s="88" t="s">
        <v>55</v>
      </c>
      <c r="E200" s="88"/>
      <c r="F200" s="88"/>
    </row>
    <row r="201" spans="1:6" ht="30">
      <c r="A201" s="89" t="s">
        <v>182</v>
      </c>
      <c r="B201" s="89">
        <v>4</v>
      </c>
      <c r="C201" s="89" t="s">
        <v>53</v>
      </c>
      <c r="D201" s="89" t="s">
        <v>51</v>
      </c>
      <c r="E201" s="89"/>
      <c r="F201" s="89"/>
    </row>
    <row r="202" spans="1:6" ht="45.75">
      <c r="A202" s="88" t="s">
        <v>182</v>
      </c>
      <c r="B202" s="88">
        <v>4</v>
      </c>
      <c r="C202" s="88" t="s">
        <v>7</v>
      </c>
      <c r="D202" s="88" t="s">
        <v>115</v>
      </c>
      <c r="E202" s="88"/>
      <c r="F202" s="88"/>
    </row>
    <row r="203" spans="1:6" ht="30">
      <c r="A203" s="89" t="s">
        <v>182</v>
      </c>
      <c r="B203" s="89">
        <v>4</v>
      </c>
      <c r="C203" s="89" t="s">
        <v>50</v>
      </c>
      <c r="D203" s="89" t="s">
        <v>51</v>
      </c>
      <c r="E203" s="89"/>
      <c r="F203" s="89"/>
    </row>
    <row r="204" spans="1:6" ht="30">
      <c r="A204" s="88" t="s">
        <v>182</v>
      </c>
      <c r="B204" s="88">
        <v>4</v>
      </c>
      <c r="C204" s="88" t="s">
        <v>15</v>
      </c>
      <c r="D204" s="88" t="s">
        <v>116</v>
      </c>
      <c r="E204" s="88"/>
      <c r="F204" s="88"/>
    </row>
    <row r="205" spans="1:6" ht="45.75">
      <c r="A205" s="89" t="s">
        <v>182</v>
      </c>
      <c r="B205" s="89">
        <v>4</v>
      </c>
      <c r="C205" s="89" t="s">
        <v>57</v>
      </c>
      <c r="D205" s="89" t="s">
        <v>55</v>
      </c>
      <c r="E205" s="89"/>
      <c r="F205" s="89"/>
    </row>
    <row r="206" spans="1:6" ht="45.75">
      <c r="A206" s="88" t="s">
        <v>183</v>
      </c>
      <c r="B206" s="88">
        <v>4</v>
      </c>
      <c r="C206" s="88" t="s">
        <v>53</v>
      </c>
      <c r="D206" s="88" t="s">
        <v>51</v>
      </c>
      <c r="E206" s="88"/>
      <c r="F206" s="88"/>
    </row>
    <row r="207" spans="1:6" ht="45.75">
      <c r="A207" s="89" t="s">
        <v>183</v>
      </c>
      <c r="B207" s="89">
        <v>4</v>
      </c>
      <c r="C207" s="89" t="s">
        <v>50</v>
      </c>
      <c r="D207" s="89" t="s">
        <v>51</v>
      </c>
      <c r="E207" s="89"/>
      <c r="F207" s="89"/>
    </row>
    <row r="208" spans="1:6" ht="45.75">
      <c r="A208" s="88" t="s">
        <v>183</v>
      </c>
      <c r="B208" s="88">
        <v>4</v>
      </c>
      <c r="C208" s="88" t="s">
        <v>7</v>
      </c>
      <c r="D208" s="88" t="s">
        <v>48</v>
      </c>
      <c r="E208" s="88"/>
      <c r="F208" s="88"/>
    </row>
    <row r="209" spans="1:6" ht="45.75">
      <c r="A209" s="89" t="s">
        <v>183</v>
      </c>
      <c r="B209" s="89">
        <v>4</v>
      </c>
      <c r="C209" s="89" t="s">
        <v>15</v>
      </c>
      <c r="D209" s="89" t="s">
        <v>116</v>
      </c>
      <c r="E209" s="89"/>
      <c r="F209" s="89"/>
    </row>
    <row r="210" spans="1:6" ht="30">
      <c r="A210" s="88" t="s">
        <v>184</v>
      </c>
      <c r="B210" s="88">
        <v>4</v>
      </c>
      <c r="C210" s="88" t="s">
        <v>57</v>
      </c>
      <c r="D210" s="88" t="s">
        <v>185</v>
      </c>
      <c r="E210" s="88"/>
      <c r="F210" s="88"/>
    </row>
    <row r="211" spans="1:6" ht="30">
      <c r="A211" s="89" t="s">
        <v>184</v>
      </c>
      <c r="B211" s="89">
        <v>4</v>
      </c>
      <c r="C211" s="89" t="s">
        <v>53</v>
      </c>
      <c r="D211" s="89" t="s">
        <v>51</v>
      </c>
      <c r="E211" s="89"/>
      <c r="F211" s="89"/>
    </row>
    <row r="212" spans="1:6" ht="45.75">
      <c r="A212" s="88" t="s">
        <v>186</v>
      </c>
      <c r="B212" s="88">
        <v>1</v>
      </c>
      <c r="C212" s="88" t="s">
        <v>7</v>
      </c>
      <c r="D212" s="88" t="s">
        <v>65</v>
      </c>
      <c r="E212" s="88"/>
      <c r="F212" s="88"/>
    </row>
    <row r="213" spans="1:6" ht="45.75">
      <c r="A213" s="89" t="s">
        <v>187</v>
      </c>
      <c r="B213" s="89">
        <v>2</v>
      </c>
      <c r="C213" s="89" t="s">
        <v>7</v>
      </c>
      <c r="D213" s="89" t="s">
        <v>65</v>
      </c>
      <c r="E213" s="89"/>
      <c r="F213" s="89"/>
    </row>
    <row r="214" spans="1:6" ht="45.75">
      <c r="A214" s="88" t="s">
        <v>188</v>
      </c>
      <c r="B214" s="88">
        <v>3</v>
      </c>
      <c r="C214" s="88" t="s">
        <v>7</v>
      </c>
      <c r="D214" s="88" t="s">
        <v>69</v>
      </c>
      <c r="E214" s="88"/>
      <c r="F214" s="88"/>
    </row>
    <row r="215" spans="1:6">
      <c r="A215" s="89" t="s">
        <v>186</v>
      </c>
      <c r="B215" s="89">
        <v>1</v>
      </c>
      <c r="C215" s="89" t="s">
        <v>50</v>
      </c>
      <c r="D215" s="89" t="s">
        <v>51</v>
      </c>
      <c r="E215" s="89"/>
      <c r="F215" s="89"/>
    </row>
    <row r="216" spans="1:6">
      <c r="A216" s="88" t="s">
        <v>187</v>
      </c>
      <c r="B216" s="88">
        <v>2</v>
      </c>
      <c r="C216" s="88" t="s">
        <v>50</v>
      </c>
      <c r="D216" s="88" t="s">
        <v>51</v>
      </c>
      <c r="E216" s="88"/>
      <c r="F216" s="88"/>
    </row>
    <row r="217" spans="1:6">
      <c r="A217" s="89" t="s">
        <v>188</v>
      </c>
      <c r="B217" s="89">
        <v>3</v>
      </c>
      <c r="C217" s="89" t="s">
        <v>50</v>
      </c>
      <c r="D217" s="89" t="s">
        <v>51</v>
      </c>
      <c r="E217" s="89"/>
      <c r="F217" s="89"/>
    </row>
    <row r="218" spans="1:6" ht="45.75">
      <c r="A218" s="88" t="s">
        <v>189</v>
      </c>
      <c r="B218" s="88">
        <v>1</v>
      </c>
      <c r="C218" s="88" t="s">
        <v>7</v>
      </c>
      <c r="D218" s="88" t="s">
        <v>65</v>
      </c>
      <c r="E218" s="88"/>
      <c r="F218" s="88"/>
    </row>
    <row r="219" spans="1:6" ht="45.75">
      <c r="A219" s="89" t="s">
        <v>190</v>
      </c>
      <c r="B219" s="89">
        <v>2</v>
      </c>
      <c r="C219" s="89" t="s">
        <v>7</v>
      </c>
      <c r="D219" s="89" t="s">
        <v>65</v>
      </c>
      <c r="E219" s="89"/>
      <c r="F219" s="89"/>
    </row>
    <row r="220" spans="1:6" ht="45.75">
      <c r="A220" s="88" t="s">
        <v>191</v>
      </c>
      <c r="B220" s="88">
        <v>3</v>
      </c>
      <c r="C220" s="88" t="s">
        <v>7</v>
      </c>
      <c r="D220" s="88" t="s">
        <v>65</v>
      </c>
      <c r="E220" s="88"/>
      <c r="F220" s="88"/>
    </row>
    <row r="221" spans="1:6">
      <c r="A221" s="89" t="s">
        <v>189</v>
      </c>
      <c r="B221" s="89">
        <v>1</v>
      </c>
      <c r="C221" s="89" t="s">
        <v>70</v>
      </c>
      <c r="D221" s="89" t="s">
        <v>51</v>
      </c>
      <c r="E221" s="89"/>
      <c r="F221" s="89"/>
    </row>
    <row r="222" spans="1:6">
      <c r="A222" s="88" t="s">
        <v>190</v>
      </c>
      <c r="B222" s="88">
        <v>2</v>
      </c>
      <c r="C222" s="88" t="s">
        <v>70</v>
      </c>
      <c r="D222" s="88" t="s">
        <v>51</v>
      </c>
      <c r="E222" s="88"/>
      <c r="F222" s="88"/>
    </row>
    <row r="223" spans="1:6">
      <c r="A223" s="89" t="s">
        <v>191</v>
      </c>
      <c r="B223" s="89">
        <v>3</v>
      </c>
      <c r="C223" s="89" t="s">
        <v>70</v>
      </c>
      <c r="D223" s="89" t="s">
        <v>51</v>
      </c>
      <c r="E223" s="89"/>
      <c r="F223" s="89"/>
    </row>
    <row r="224" spans="1:6" ht="45.75">
      <c r="A224" s="88" t="s">
        <v>192</v>
      </c>
      <c r="B224" s="88">
        <v>4</v>
      </c>
      <c r="C224" s="88" t="s">
        <v>7</v>
      </c>
      <c r="D224" s="88" t="s">
        <v>65</v>
      </c>
      <c r="E224" s="88"/>
      <c r="F224" s="88"/>
    </row>
    <row r="225" spans="1:6" ht="45.75">
      <c r="A225" s="89" t="s">
        <v>193</v>
      </c>
      <c r="B225" s="89">
        <v>1</v>
      </c>
      <c r="C225" s="89" t="s">
        <v>7</v>
      </c>
      <c r="D225" s="89" t="s">
        <v>8</v>
      </c>
      <c r="E225" s="89"/>
      <c r="F225" s="89"/>
    </row>
    <row r="226" spans="1:6">
      <c r="A226" s="88" t="s">
        <v>193</v>
      </c>
      <c r="B226" s="88">
        <v>1</v>
      </c>
      <c r="C226" s="88" t="s">
        <v>19</v>
      </c>
      <c r="D226" s="88" t="s">
        <v>194</v>
      </c>
      <c r="E226" s="88"/>
      <c r="F226" s="88"/>
    </row>
    <row r="227" spans="1:6" ht="30">
      <c r="A227" s="89" t="s">
        <v>195</v>
      </c>
      <c r="B227" s="89">
        <v>3</v>
      </c>
      <c r="C227" s="89" t="s">
        <v>50</v>
      </c>
      <c r="D227" s="89" t="s">
        <v>51</v>
      </c>
      <c r="E227" s="89"/>
      <c r="F227" s="89"/>
    </row>
    <row r="228" spans="1:6" ht="45.75">
      <c r="A228" s="88" t="s">
        <v>195</v>
      </c>
      <c r="B228" s="88">
        <v>3</v>
      </c>
      <c r="C228" s="88" t="s">
        <v>7</v>
      </c>
      <c r="D228" s="88" t="s">
        <v>8</v>
      </c>
      <c r="E228" s="88"/>
      <c r="F228" s="88"/>
    </row>
    <row r="229" spans="1:6" ht="30">
      <c r="A229" s="89" t="s">
        <v>195</v>
      </c>
      <c r="B229" s="89">
        <v>3</v>
      </c>
      <c r="C229" s="89" t="s">
        <v>53</v>
      </c>
      <c r="D229" s="89" t="s">
        <v>51</v>
      </c>
      <c r="E229" s="89"/>
      <c r="F229" s="89"/>
    </row>
    <row r="230" spans="1:6" ht="30">
      <c r="A230" s="88" t="s">
        <v>195</v>
      </c>
      <c r="B230" s="88">
        <v>3</v>
      </c>
      <c r="C230" s="88" t="s">
        <v>19</v>
      </c>
      <c r="D230" s="88" t="s">
        <v>196</v>
      </c>
      <c r="E230" s="88"/>
      <c r="F230" s="88"/>
    </row>
    <row r="231" spans="1:6" ht="30">
      <c r="A231" s="89" t="s">
        <v>197</v>
      </c>
      <c r="B231" s="89">
        <v>3</v>
      </c>
      <c r="C231" s="89" t="s">
        <v>50</v>
      </c>
      <c r="D231" s="89" t="s">
        <v>51</v>
      </c>
      <c r="E231" s="89"/>
      <c r="F231" s="89"/>
    </row>
    <row r="232" spans="1:6" ht="45.75">
      <c r="A232" s="88" t="s">
        <v>197</v>
      </c>
      <c r="B232" s="88">
        <v>3</v>
      </c>
      <c r="C232" s="88" t="s">
        <v>7</v>
      </c>
      <c r="D232" s="88" t="s">
        <v>8</v>
      </c>
      <c r="E232" s="88"/>
      <c r="F232" s="88"/>
    </row>
    <row r="233" spans="1:6" ht="30">
      <c r="A233" s="89" t="s">
        <v>197</v>
      </c>
      <c r="B233" s="89">
        <v>3</v>
      </c>
      <c r="C233" s="89" t="s">
        <v>22</v>
      </c>
      <c r="D233" s="89" t="s">
        <v>198</v>
      </c>
      <c r="E233" s="89"/>
      <c r="F233" s="89"/>
    </row>
    <row r="234" spans="1:6" ht="30">
      <c r="A234" s="88" t="s">
        <v>197</v>
      </c>
      <c r="B234" s="88">
        <v>3</v>
      </c>
      <c r="C234" s="88" t="s">
        <v>19</v>
      </c>
      <c r="D234" s="88" t="s">
        <v>199</v>
      </c>
      <c r="E234" s="88"/>
      <c r="F234" s="88"/>
    </row>
    <row r="235" spans="1:6">
      <c r="A235" s="89" t="s">
        <v>200</v>
      </c>
      <c r="B235" s="89">
        <v>3</v>
      </c>
      <c r="C235" s="89" t="s">
        <v>50</v>
      </c>
      <c r="D235" s="89" t="s">
        <v>51</v>
      </c>
      <c r="E235" s="89"/>
      <c r="F235" s="89"/>
    </row>
    <row r="236" spans="1:6" ht="45.75">
      <c r="A236" s="88" t="s">
        <v>200</v>
      </c>
      <c r="B236" s="88">
        <v>3</v>
      </c>
      <c r="C236" s="88" t="s">
        <v>7</v>
      </c>
      <c r="D236" s="88" t="s">
        <v>8</v>
      </c>
      <c r="E236" s="88"/>
      <c r="F236" s="88"/>
    </row>
    <row r="237" spans="1:6">
      <c r="A237" s="89" t="s">
        <v>200</v>
      </c>
      <c r="B237" s="89">
        <v>3</v>
      </c>
      <c r="C237" s="89" t="s">
        <v>22</v>
      </c>
      <c r="D237" s="89" t="s">
        <v>194</v>
      </c>
      <c r="E237" s="89"/>
      <c r="F237" s="89"/>
    </row>
    <row r="238" spans="1:6">
      <c r="A238" s="88" t="s">
        <v>200</v>
      </c>
      <c r="B238" s="88">
        <v>3</v>
      </c>
      <c r="C238" s="88" t="s">
        <v>19</v>
      </c>
      <c r="D238" s="88" t="s">
        <v>199</v>
      </c>
      <c r="E238" s="88"/>
      <c r="F238" s="88"/>
    </row>
    <row r="239" spans="1:6" ht="45.75">
      <c r="A239" s="89" t="s">
        <v>201</v>
      </c>
      <c r="B239" s="89">
        <v>3</v>
      </c>
      <c r="C239" s="89" t="s">
        <v>7</v>
      </c>
      <c r="D239" s="89" t="s">
        <v>8</v>
      </c>
      <c r="E239" s="89"/>
      <c r="F239" s="89"/>
    </row>
    <row r="240" spans="1:6" ht="30">
      <c r="A240" s="88" t="s">
        <v>201</v>
      </c>
      <c r="B240" s="88">
        <v>3</v>
      </c>
      <c r="C240" s="88" t="s">
        <v>22</v>
      </c>
      <c r="D240" s="88" t="s">
        <v>198</v>
      </c>
      <c r="E240" s="88"/>
      <c r="F240" s="88"/>
    </row>
    <row r="241" spans="1:6" ht="30">
      <c r="A241" s="89" t="s">
        <v>201</v>
      </c>
      <c r="B241" s="89">
        <v>3</v>
      </c>
      <c r="C241" s="89" t="s">
        <v>50</v>
      </c>
      <c r="D241" s="89" t="s">
        <v>51</v>
      </c>
      <c r="E241" s="89"/>
      <c r="F241" s="89"/>
    </row>
    <row r="242" spans="1:6" ht="30">
      <c r="A242" s="88" t="s">
        <v>201</v>
      </c>
      <c r="B242" s="88">
        <v>3</v>
      </c>
      <c r="C242" s="88" t="s">
        <v>19</v>
      </c>
      <c r="D242" s="88" t="s">
        <v>199</v>
      </c>
      <c r="E242" s="88"/>
      <c r="F242" s="88"/>
    </row>
    <row r="243" spans="1:6" ht="45.75">
      <c r="A243" s="89" t="s">
        <v>202</v>
      </c>
      <c r="B243" s="89">
        <v>3</v>
      </c>
      <c r="C243" s="89" t="s">
        <v>7</v>
      </c>
      <c r="D243" s="89" t="s">
        <v>8</v>
      </c>
      <c r="E243" s="89"/>
      <c r="F243" s="89"/>
    </row>
    <row r="244" spans="1:6" ht="30">
      <c r="A244" s="88" t="s">
        <v>202</v>
      </c>
      <c r="B244" s="88">
        <v>3</v>
      </c>
      <c r="C244" s="88" t="s">
        <v>50</v>
      </c>
      <c r="D244" s="88" t="s">
        <v>51</v>
      </c>
      <c r="E244" s="88"/>
      <c r="F244" s="88"/>
    </row>
    <row r="245" spans="1:6" ht="30">
      <c r="A245" s="89" t="s">
        <v>202</v>
      </c>
      <c r="B245" s="89">
        <v>3</v>
      </c>
      <c r="C245" s="89" t="s">
        <v>22</v>
      </c>
      <c r="D245" s="89" t="s">
        <v>198</v>
      </c>
      <c r="E245" s="89"/>
      <c r="F245" s="89"/>
    </row>
    <row r="246" spans="1:6" ht="30">
      <c r="A246" s="88" t="s">
        <v>202</v>
      </c>
      <c r="B246" s="88">
        <v>3</v>
      </c>
      <c r="C246" s="88" t="s">
        <v>19</v>
      </c>
      <c r="D246" s="88" t="s">
        <v>199</v>
      </c>
      <c r="E246" s="88"/>
      <c r="F246" s="88"/>
    </row>
    <row r="247" spans="1:6" ht="30">
      <c r="A247" s="89" t="s">
        <v>203</v>
      </c>
      <c r="B247" s="89">
        <v>3</v>
      </c>
      <c r="C247" s="89" t="s">
        <v>50</v>
      </c>
      <c r="D247" s="89" t="s">
        <v>51</v>
      </c>
      <c r="E247" s="89"/>
      <c r="F247" s="89"/>
    </row>
    <row r="248" spans="1:6" ht="45.75">
      <c r="A248" s="88" t="s">
        <v>203</v>
      </c>
      <c r="B248" s="88">
        <v>3</v>
      </c>
      <c r="C248" s="88" t="s">
        <v>7</v>
      </c>
      <c r="D248" s="88" t="s">
        <v>8</v>
      </c>
      <c r="E248" s="88"/>
      <c r="F248" s="88"/>
    </row>
    <row r="249" spans="1:6" ht="30">
      <c r="A249" s="89" t="s">
        <v>203</v>
      </c>
      <c r="B249" s="89">
        <v>3</v>
      </c>
      <c r="C249" s="89" t="s">
        <v>22</v>
      </c>
      <c r="D249" s="89" t="s">
        <v>198</v>
      </c>
      <c r="E249" s="89"/>
      <c r="F249" s="89"/>
    </row>
    <row r="250" spans="1:6" ht="30">
      <c r="A250" s="88" t="s">
        <v>203</v>
      </c>
      <c r="B250" s="88">
        <v>3</v>
      </c>
      <c r="C250" s="88" t="s">
        <v>19</v>
      </c>
      <c r="D250" s="88" t="s">
        <v>199</v>
      </c>
      <c r="E250" s="88"/>
      <c r="F250" s="88"/>
    </row>
    <row r="251" spans="1:6" ht="45.75">
      <c r="A251" s="89" t="s">
        <v>204</v>
      </c>
      <c r="B251" s="89">
        <v>3</v>
      </c>
      <c r="C251" s="89" t="s">
        <v>7</v>
      </c>
      <c r="D251" s="89" t="s">
        <v>85</v>
      </c>
      <c r="E251" s="89"/>
      <c r="F251" s="89"/>
    </row>
    <row r="252" spans="1:6" ht="30">
      <c r="A252" s="88" t="s">
        <v>204</v>
      </c>
      <c r="B252" s="88">
        <v>3</v>
      </c>
      <c r="C252" s="88" t="s">
        <v>22</v>
      </c>
      <c r="D252" s="88" t="s">
        <v>198</v>
      </c>
      <c r="E252" s="88"/>
      <c r="F252" s="88"/>
    </row>
    <row r="253" spans="1:6" ht="30">
      <c r="A253" s="89" t="s">
        <v>204</v>
      </c>
      <c r="B253" s="89">
        <v>3</v>
      </c>
      <c r="C253" s="89" t="s">
        <v>19</v>
      </c>
      <c r="D253" s="89" t="s">
        <v>199</v>
      </c>
      <c r="E253" s="89"/>
      <c r="F253" s="89"/>
    </row>
    <row r="254" spans="1:6">
      <c r="A254" s="88" t="s">
        <v>205</v>
      </c>
      <c r="B254" s="88">
        <v>3</v>
      </c>
      <c r="C254" s="88" t="s">
        <v>50</v>
      </c>
      <c r="D254" s="88" t="s">
        <v>51</v>
      </c>
      <c r="E254" s="88"/>
      <c r="F254" s="88"/>
    </row>
    <row r="255" spans="1:6" ht="45.75">
      <c r="A255" s="89" t="s">
        <v>205</v>
      </c>
      <c r="B255" s="89">
        <v>3</v>
      </c>
      <c r="C255" s="89" t="s">
        <v>7</v>
      </c>
      <c r="D255" s="89" t="s">
        <v>8</v>
      </c>
      <c r="E255" s="89"/>
      <c r="F255" s="89"/>
    </row>
    <row r="256" spans="1:6">
      <c r="A256" s="88" t="s">
        <v>205</v>
      </c>
      <c r="B256" s="88">
        <v>3</v>
      </c>
      <c r="C256" s="88" t="s">
        <v>22</v>
      </c>
      <c r="D256" s="88" t="s">
        <v>198</v>
      </c>
      <c r="E256" s="88"/>
      <c r="F256" s="88"/>
    </row>
    <row r="257" spans="1:6">
      <c r="A257" s="89" t="s">
        <v>205</v>
      </c>
      <c r="B257" s="89">
        <v>3</v>
      </c>
      <c r="C257" s="89" t="s">
        <v>19</v>
      </c>
      <c r="D257" s="89" t="s">
        <v>199</v>
      </c>
      <c r="E257" s="89"/>
      <c r="F257" s="89"/>
    </row>
    <row r="258" spans="1:6" ht="30">
      <c r="A258" s="88" t="s">
        <v>206</v>
      </c>
      <c r="B258" s="88">
        <v>1</v>
      </c>
      <c r="C258" s="88" t="s">
        <v>7</v>
      </c>
      <c r="D258" s="88" t="s">
        <v>207</v>
      </c>
      <c r="E258" s="88"/>
      <c r="F258" s="88"/>
    </row>
    <row r="259" spans="1:6" ht="30">
      <c r="A259" s="89" t="s">
        <v>208</v>
      </c>
      <c r="B259" s="89">
        <v>2</v>
      </c>
      <c r="C259" s="89" t="s">
        <v>7</v>
      </c>
      <c r="D259" s="89" t="s">
        <v>91</v>
      </c>
      <c r="E259" s="89"/>
      <c r="F259" s="89"/>
    </row>
    <row r="260" spans="1:6" ht="30">
      <c r="A260" s="88" t="s">
        <v>209</v>
      </c>
      <c r="B260" s="88">
        <v>3</v>
      </c>
      <c r="C260" s="88" t="s">
        <v>7</v>
      </c>
      <c r="D260" s="88" t="s">
        <v>91</v>
      </c>
      <c r="E260" s="88"/>
      <c r="F260" s="88"/>
    </row>
    <row r="261" spans="1:6">
      <c r="A261" s="89" t="s">
        <v>206</v>
      </c>
      <c r="B261" s="89">
        <v>1</v>
      </c>
      <c r="C261" s="89" t="s">
        <v>70</v>
      </c>
      <c r="D261" s="89" t="s">
        <v>51</v>
      </c>
      <c r="E261" s="89"/>
      <c r="F261" s="89"/>
    </row>
    <row r="262" spans="1:6">
      <c r="A262" s="88" t="s">
        <v>208</v>
      </c>
      <c r="B262" s="88">
        <v>2</v>
      </c>
      <c r="C262" s="88" t="s">
        <v>70</v>
      </c>
      <c r="D262" s="88" t="s">
        <v>51</v>
      </c>
      <c r="E262" s="88"/>
      <c r="F262" s="88"/>
    </row>
    <row r="263" spans="1:6">
      <c r="A263" s="89" t="s">
        <v>209</v>
      </c>
      <c r="B263" s="89">
        <v>3</v>
      </c>
      <c r="C263" s="89" t="s">
        <v>70</v>
      </c>
      <c r="D263" s="89" t="s">
        <v>51</v>
      </c>
      <c r="E263" s="89"/>
      <c r="F263" s="89"/>
    </row>
    <row r="264" spans="1:6">
      <c r="A264" s="88" t="s">
        <v>206</v>
      </c>
      <c r="B264" s="88">
        <v>1</v>
      </c>
      <c r="C264" s="88" t="s">
        <v>50</v>
      </c>
      <c r="D264" s="88" t="s">
        <v>51</v>
      </c>
      <c r="E264" s="88"/>
      <c r="F264" s="88"/>
    </row>
    <row r="265" spans="1:6">
      <c r="A265" s="89" t="s">
        <v>208</v>
      </c>
      <c r="B265" s="89">
        <v>2</v>
      </c>
      <c r="C265" s="89" t="s">
        <v>50</v>
      </c>
      <c r="D265" s="89" t="s">
        <v>51</v>
      </c>
      <c r="E265" s="89"/>
      <c r="F265" s="89"/>
    </row>
    <row r="266" spans="1:6">
      <c r="A266" s="88" t="s">
        <v>209</v>
      </c>
      <c r="B266" s="88">
        <v>3</v>
      </c>
      <c r="C266" s="88" t="s">
        <v>50</v>
      </c>
      <c r="D266" s="88" t="s">
        <v>51</v>
      </c>
      <c r="E266" s="88"/>
      <c r="F266" s="88"/>
    </row>
    <row r="267" spans="1:6" ht="30">
      <c r="A267" s="89" t="s">
        <v>210</v>
      </c>
      <c r="B267" s="89">
        <v>1</v>
      </c>
      <c r="C267" s="89" t="s">
        <v>7</v>
      </c>
      <c r="D267" s="89" t="s">
        <v>91</v>
      </c>
      <c r="E267" s="89"/>
      <c r="F267" s="89"/>
    </row>
    <row r="268" spans="1:6" ht="56.25" customHeight="1">
      <c r="A268" s="88" t="s">
        <v>211</v>
      </c>
      <c r="B268" s="88">
        <v>2</v>
      </c>
      <c r="C268" s="88" t="s">
        <v>7</v>
      </c>
      <c r="D268" s="88" t="s">
        <v>91</v>
      </c>
      <c r="E268" s="88"/>
      <c r="F268" s="88"/>
    </row>
    <row r="269" spans="1:6" ht="56.25" customHeight="1">
      <c r="A269" s="89" t="s">
        <v>212</v>
      </c>
      <c r="B269" s="89">
        <v>3</v>
      </c>
      <c r="C269" s="89" t="s">
        <v>7</v>
      </c>
      <c r="D269" s="89" t="s">
        <v>213</v>
      </c>
      <c r="E269" s="89"/>
      <c r="F269" s="89"/>
    </row>
    <row r="270" spans="1:6" ht="30">
      <c r="A270" s="88" t="s">
        <v>214</v>
      </c>
      <c r="B270" s="88">
        <v>4</v>
      </c>
      <c r="C270" s="88" t="s">
        <v>7</v>
      </c>
      <c r="D270" s="88" t="s">
        <v>91</v>
      </c>
      <c r="E270" s="88"/>
      <c r="F270" s="88"/>
    </row>
    <row r="271" spans="1:6" ht="45.75">
      <c r="A271" s="89" t="s">
        <v>215</v>
      </c>
      <c r="B271" s="89">
        <v>3</v>
      </c>
      <c r="C271" s="89" t="s">
        <v>7</v>
      </c>
      <c r="D271" s="89" t="s">
        <v>216</v>
      </c>
      <c r="E271" s="89"/>
      <c r="F271" s="89"/>
    </row>
    <row r="272" spans="1:6" ht="45.75">
      <c r="A272" s="88" t="s">
        <v>215</v>
      </c>
      <c r="B272" s="88">
        <v>3</v>
      </c>
      <c r="C272" s="88" t="s">
        <v>112</v>
      </c>
      <c r="D272" s="88" t="s">
        <v>217</v>
      </c>
      <c r="E272" s="88"/>
      <c r="F272" s="88"/>
    </row>
    <row r="273" spans="1:6" ht="45.75">
      <c r="A273" s="89" t="s">
        <v>218</v>
      </c>
      <c r="B273" s="89">
        <v>3</v>
      </c>
      <c r="C273" s="89" t="s">
        <v>7</v>
      </c>
      <c r="D273" s="89" t="s">
        <v>8</v>
      </c>
      <c r="E273" s="89"/>
      <c r="F273" s="89"/>
    </row>
    <row r="274" spans="1:6" ht="45.75">
      <c r="A274" s="88" t="s">
        <v>218</v>
      </c>
      <c r="B274" s="88">
        <v>3</v>
      </c>
      <c r="C274" s="88" t="s">
        <v>112</v>
      </c>
      <c r="D274" s="88" t="s">
        <v>217</v>
      </c>
      <c r="E274" s="88"/>
      <c r="F274" s="88"/>
    </row>
    <row r="275" spans="1:6" ht="45.75">
      <c r="A275" s="89" t="s">
        <v>219</v>
      </c>
      <c r="B275" s="89">
        <v>3</v>
      </c>
      <c r="C275" s="89" t="s">
        <v>220</v>
      </c>
      <c r="D275" s="89" t="s">
        <v>8</v>
      </c>
      <c r="E275" s="89"/>
      <c r="F275" s="89"/>
    </row>
    <row r="276" spans="1:6" ht="45.75">
      <c r="A276" s="88" t="s">
        <v>221</v>
      </c>
      <c r="B276" s="88">
        <v>3</v>
      </c>
      <c r="C276" s="88" t="s">
        <v>7</v>
      </c>
      <c r="D276" s="88" t="s">
        <v>8</v>
      </c>
      <c r="E276" s="88"/>
      <c r="F276" s="88"/>
    </row>
    <row r="277" spans="1:6" ht="45.75">
      <c r="A277" s="89" t="s">
        <v>222</v>
      </c>
      <c r="B277" s="89">
        <v>3</v>
      </c>
      <c r="C277" s="89" t="s">
        <v>7</v>
      </c>
      <c r="D277" s="89" t="s">
        <v>8</v>
      </c>
      <c r="E277" s="89"/>
      <c r="F277" s="89"/>
    </row>
    <row r="278" spans="1:6" ht="30">
      <c r="A278" s="88" t="s">
        <v>223</v>
      </c>
      <c r="B278" s="88">
        <v>1</v>
      </c>
      <c r="C278" s="88" t="s">
        <v>7</v>
      </c>
      <c r="D278" s="88" t="s">
        <v>91</v>
      </c>
      <c r="E278" s="88"/>
      <c r="F278" s="88"/>
    </row>
    <row r="279" spans="1:6" ht="30">
      <c r="A279" s="89" t="s">
        <v>224</v>
      </c>
      <c r="B279" s="89">
        <v>2</v>
      </c>
      <c r="C279" s="89" t="s">
        <v>7</v>
      </c>
      <c r="D279" s="89" t="s">
        <v>91</v>
      </c>
      <c r="E279" s="89"/>
      <c r="F279" s="89"/>
    </row>
    <row r="280" spans="1:6" ht="30">
      <c r="A280" s="88" t="s">
        <v>225</v>
      </c>
      <c r="B280" s="88">
        <v>3</v>
      </c>
      <c r="C280" s="88" t="s">
        <v>7</v>
      </c>
      <c r="D280" s="88" t="s">
        <v>91</v>
      </c>
      <c r="E280" s="88"/>
      <c r="F280" s="88"/>
    </row>
    <row r="281" spans="1:6" ht="30">
      <c r="A281" s="89" t="s">
        <v>226</v>
      </c>
      <c r="B281" s="89">
        <v>1</v>
      </c>
      <c r="C281" s="89" t="s">
        <v>7</v>
      </c>
      <c r="D281" s="89" t="s">
        <v>91</v>
      </c>
      <c r="E281" s="89"/>
      <c r="F281" s="89"/>
    </row>
    <row r="282" spans="1:6" ht="30">
      <c r="A282" s="88" t="s">
        <v>227</v>
      </c>
      <c r="B282" s="88">
        <v>2</v>
      </c>
      <c r="C282" s="88" t="s">
        <v>7</v>
      </c>
      <c r="D282" s="88" t="s">
        <v>91</v>
      </c>
      <c r="E282" s="88"/>
      <c r="F282" s="88"/>
    </row>
    <row r="283" spans="1:6" ht="30">
      <c r="A283" s="89" t="s">
        <v>228</v>
      </c>
      <c r="B283" s="89">
        <v>3</v>
      </c>
      <c r="C283" s="89" t="s">
        <v>7</v>
      </c>
      <c r="D283" s="89" t="s">
        <v>91</v>
      </c>
      <c r="E283" s="89"/>
      <c r="F283" s="89"/>
    </row>
    <row r="284" spans="1:6" ht="30">
      <c r="A284" s="88" t="s">
        <v>229</v>
      </c>
      <c r="B284" s="88">
        <v>4</v>
      </c>
      <c r="C284" s="88" t="s">
        <v>7</v>
      </c>
      <c r="D284" s="88" t="s">
        <v>91</v>
      </c>
      <c r="E284" s="88"/>
      <c r="F284" s="88"/>
    </row>
    <row r="285" spans="1:6" ht="45.75">
      <c r="A285" s="89" t="s">
        <v>230</v>
      </c>
      <c r="B285" s="89">
        <v>3</v>
      </c>
      <c r="C285" s="89" t="s">
        <v>7</v>
      </c>
      <c r="D285" s="89" t="s">
        <v>8</v>
      </c>
      <c r="E285" s="89"/>
      <c r="F285" s="89"/>
    </row>
    <row r="286" spans="1:6" ht="45.75">
      <c r="A286" s="88" t="s">
        <v>230</v>
      </c>
      <c r="B286" s="88">
        <v>3</v>
      </c>
      <c r="C286" s="88" t="s">
        <v>75</v>
      </c>
      <c r="D286" s="88" t="s">
        <v>76</v>
      </c>
      <c r="E286" s="88"/>
      <c r="F286" s="88"/>
    </row>
    <row r="287" spans="1:6">
      <c r="A287" s="89" t="s">
        <v>230</v>
      </c>
      <c r="B287" s="89">
        <v>3</v>
      </c>
      <c r="C287" s="89" t="s">
        <v>22</v>
      </c>
      <c r="D287" s="89" t="s">
        <v>231</v>
      </c>
      <c r="E287" s="89"/>
      <c r="F287" s="89"/>
    </row>
    <row r="288" spans="1:6" ht="45.75">
      <c r="A288" s="88" t="s">
        <v>232</v>
      </c>
      <c r="B288" s="88">
        <v>3</v>
      </c>
      <c r="C288" s="88" t="s">
        <v>7</v>
      </c>
      <c r="D288" s="88" t="s">
        <v>8</v>
      </c>
      <c r="E288" s="88"/>
      <c r="F288" s="88"/>
    </row>
    <row r="289" spans="1:6" ht="30">
      <c r="A289" s="89" t="s">
        <v>232</v>
      </c>
      <c r="B289" s="89">
        <v>3</v>
      </c>
      <c r="C289" s="89" t="s">
        <v>22</v>
      </c>
      <c r="D289" s="89" t="s">
        <v>231</v>
      </c>
      <c r="E289" s="89"/>
      <c r="F289" s="89"/>
    </row>
    <row r="290" spans="1:6" ht="45.75">
      <c r="A290" s="88" t="s">
        <v>233</v>
      </c>
      <c r="B290" s="88">
        <v>3</v>
      </c>
      <c r="C290" s="88" t="s">
        <v>7</v>
      </c>
      <c r="D290" s="88" t="s">
        <v>8</v>
      </c>
      <c r="E290" s="88"/>
      <c r="F290" s="88"/>
    </row>
    <row r="291" spans="1:6" ht="30">
      <c r="A291" s="89" t="s">
        <v>233</v>
      </c>
      <c r="B291" s="89">
        <v>3</v>
      </c>
      <c r="C291" s="89" t="s">
        <v>19</v>
      </c>
      <c r="D291" s="89" t="s">
        <v>234</v>
      </c>
      <c r="E291" s="89"/>
      <c r="F291" s="89"/>
    </row>
    <row r="292" spans="1:6" ht="45.75">
      <c r="A292" s="88" t="s">
        <v>235</v>
      </c>
      <c r="B292" s="88">
        <v>2</v>
      </c>
      <c r="C292" s="88" t="s">
        <v>7</v>
      </c>
      <c r="D292" s="88" t="s">
        <v>8</v>
      </c>
      <c r="E292" s="88"/>
      <c r="F292" s="88"/>
    </row>
    <row r="293" spans="1:6" ht="30">
      <c r="A293" s="89" t="s">
        <v>235</v>
      </c>
      <c r="B293" s="89">
        <v>2</v>
      </c>
      <c r="C293" s="89" t="s">
        <v>19</v>
      </c>
      <c r="D293" s="89" t="s">
        <v>236</v>
      </c>
      <c r="E293" s="89"/>
      <c r="F293" s="89"/>
    </row>
    <row r="294" spans="1:6" ht="45.75">
      <c r="A294" s="88" t="s">
        <v>237</v>
      </c>
      <c r="B294" s="88">
        <v>3</v>
      </c>
      <c r="C294" s="88" t="s">
        <v>7</v>
      </c>
      <c r="D294" s="88" t="s">
        <v>8</v>
      </c>
      <c r="E294" s="88"/>
      <c r="F294" s="88"/>
    </row>
    <row r="295" spans="1:6" ht="30">
      <c r="A295" s="89" t="s">
        <v>237</v>
      </c>
      <c r="B295" s="89">
        <v>3</v>
      </c>
      <c r="C295" s="89" t="s">
        <v>19</v>
      </c>
      <c r="D295" s="89" t="s">
        <v>238</v>
      </c>
      <c r="E295" s="89"/>
      <c r="F295" s="89"/>
    </row>
    <row r="296" spans="1:6" ht="45.75">
      <c r="A296" s="88" t="s">
        <v>239</v>
      </c>
      <c r="B296" s="88">
        <v>3</v>
      </c>
      <c r="C296" s="88" t="s">
        <v>7</v>
      </c>
      <c r="D296" s="88" t="s">
        <v>8</v>
      </c>
      <c r="E296" s="88"/>
      <c r="F296" s="88"/>
    </row>
    <row r="297" spans="1:6" ht="45.75">
      <c r="A297" s="89" t="s">
        <v>239</v>
      </c>
      <c r="B297" s="89">
        <v>3</v>
      </c>
      <c r="C297" s="89" t="s">
        <v>75</v>
      </c>
      <c r="D297" s="89" t="s">
        <v>76</v>
      </c>
      <c r="E297" s="89"/>
      <c r="F297" s="89"/>
    </row>
    <row r="298" spans="1:6" ht="45.75">
      <c r="A298" s="88" t="s">
        <v>239</v>
      </c>
      <c r="B298" s="88">
        <v>3</v>
      </c>
      <c r="C298" s="88" t="s">
        <v>112</v>
      </c>
      <c r="D298" s="88" t="s">
        <v>217</v>
      </c>
      <c r="E298" s="88"/>
      <c r="F298" s="88"/>
    </row>
    <row r="299" spans="1:6" ht="30">
      <c r="A299" s="89" t="s">
        <v>239</v>
      </c>
      <c r="B299" s="89">
        <v>3</v>
      </c>
      <c r="C299" s="89" t="s">
        <v>22</v>
      </c>
      <c r="D299" s="89" t="s">
        <v>240</v>
      </c>
      <c r="E299" s="89"/>
      <c r="F299" s="89"/>
    </row>
    <row r="300" spans="1:6" ht="45.75">
      <c r="A300" s="88" t="s">
        <v>241</v>
      </c>
      <c r="B300" s="88">
        <v>1</v>
      </c>
      <c r="C300" s="88" t="s">
        <v>7</v>
      </c>
      <c r="D300" s="88" t="s">
        <v>8</v>
      </c>
      <c r="E300" s="88"/>
      <c r="F300" s="88"/>
    </row>
    <row r="301" spans="1:6">
      <c r="A301" s="89" t="s">
        <v>241</v>
      </c>
      <c r="B301" s="89">
        <v>1</v>
      </c>
      <c r="C301" s="89" t="s">
        <v>19</v>
      </c>
      <c r="D301" s="89" t="s">
        <v>231</v>
      </c>
      <c r="E301" s="89"/>
      <c r="F301" s="89"/>
    </row>
    <row r="302" spans="1:6" ht="45.75">
      <c r="A302" s="88" t="s">
        <v>242</v>
      </c>
      <c r="B302" s="88">
        <v>2</v>
      </c>
      <c r="C302" s="88" t="s">
        <v>7</v>
      </c>
      <c r="D302" s="88" t="s">
        <v>85</v>
      </c>
      <c r="E302" s="88"/>
      <c r="F302" s="88"/>
    </row>
    <row r="303" spans="1:6" ht="30">
      <c r="A303" s="89" t="s">
        <v>242</v>
      </c>
      <c r="B303" s="89">
        <v>2</v>
      </c>
      <c r="C303" s="89" t="s">
        <v>22</v>
      </c>
      <c r="D303" s="89" t="s">
        <v>231</v>
      </c>
      <c r="E303" s="89"/>
      <c r="F303" s="89"/>
    </row>
    <row r="304" spans="1:6" ht="45.75">
      <c r="A304" s="88" t="s">
        <v>243</v>
      </c>
      <c r="B304" s="88">
        <v>3</v>
      </c>
      <c r="C304" s="88" t="s">
        <v>7</v>
      </c>
      <c r="D304" s="88" t="s">
        <v>8</v>
      </c>
      <c r="E304" s="88"/>
      <c r="F304" s="88"/>
    </row>
    <row r="305" spans="1:6" ht="45.75">
      <c r="A305" s="89" t="s">
        <v>243</v>
      </c>
      <c r="B305" s="89">
        <v>3</v>
      </c>
      <c r="C305" s="89" t="s">
        <v>54</v>
      </c>
      <c r="D305" s="89" t="s">
        <v>55</v>
      </c>
      <c r="E305" s="89"/>
      <c r="F305" s="89"/>
    </row>
    <row r="306" spans="1:6" ht="30">
      <c r="A306" s="88" t="s">
        <v>243</v>
      </c>
      <c r="B306" s="88">
        <v>3</v>
      </c>
      <c r="C306" s="88" t="s">
        <v>19</v>
      </c>
      <c r="D306" s="88" t="s">
        <v>244</v>
      </c>
      <c r="E306" s="88"/>
      <c r="F306" s="88"/>
    </row>
    <row r="307" spans="1:6" ht="45.75">
      <c r="A307" s="89" t="s">
        <v>245</v>
      </c>
      <c r="B307" s="89">
        <v>1</v>
      </c>
      <c r="C307" s="89" t="s">
        <v>7</v>
      </c>
      <c r="D307" s="89" t="s">
        <v>8</v>
      </c>
      <c r="E307" s="89"/>
      <c r="F307" s="89"/>
    </row>
    <row r="308" spans="1:6">
      <c r="A308" s="88" t="s">
        <v>245</v>
      </c>
      <c r="B308" s="88">
        <v>1</v>
      </c>
      <c r="C308" s="88" t="s">
        <v>19</v>
      </c>
      <c r="D308" s="88" t="s">
        <v>231</v>
      </c>
      <c r="E308" s="88"/>
      <c r="F308" s="88"/>
    </row>
    <row r="309" spans="1:6" ht="45.75">
      <c r="A309" s="89" t="s">
        <v>246</v>
      </c>
      <c r="B309" s="89">
        <v>1</v>
      </c>
      <c r="C309" s="89" t="s">
        <v>7</v>
      </c>
      <c r="D309" s="89" t="s">
        <v>8</v>
      </c>
      <c r="E309" s="89"/>
      <c r="F309" s="89"/>
    </row>
    <row r="310" spans="1:6">
      <c r="A310" s="88" t="s">
        <v>246</v>
      </c>
      <c r="B310" s="88">
        <v>1</v>
      </c>
      <c r="C310" s="88" t="s">
        <v>19</v>
      </c>
      <c r="D310" s="88" t="s">
        <v>231</v>
      </c>
      <c r="E310" s="88"/>
      <c r="F310" s="88"/>
    </row>
    <row r="311" spans="1:6" ht="45.75">
      <c r="A311" s="89" t="s">
        <v>247</v>
      </c>
      <c r="B311" s="89">
        <v>1</v>
      </c>
      <c r="C311" s="89" t="s">
        <v>7</v>
      </c>
      <c r="D311" s="89" t="s">
        <v>8</v>
      </c>
      <c r="E311" s="89"/>
      <c r="F311" s="89"/>
    </row>
    <row r="312" spans="1:6" ht="30">
      <c r="A312" s="88" t="s">
        <v>247</v>
      </c>
      <c r="B312" s="88">
        <v>1</v>
      </c>
      <c r="C312" s="88" t="s">
        <v>19</v>
      </c>
      <c r="D312" s="88" t="s">
        <v>231</v>
      </c>
      <c r="E312" s="88"/>
      <c r="F312" s="88"/>
    </row>
    <row r="313" spans="1:6" ht="45.75">
      <c r="A313" s="89" t="s">
        <v>248</v>
      </c>
      <c r="B313" s="89">
        <v>1</v>
      </c>
      <c r="C313" s="89" t="s">
        <v>7</v>
      </c>
      <c r="D313" s="89" t="s">
        <v>8</v>
      </c>
      <c r="E313" s="89"/>
      <c r="F313" s="89"/>
    </row>
    <row r="314" spans="1:6" ht="30">
      <c r="A314" s="88" t="s">
        <v>249</v>
      </c>
      <c r="B314" s="88">
        <v>3</v>
      </c>
      <c r="C314" s="88" t="s">
        <v>7</v>
      </c>
      <c r="D314" s="88" t="s">
        <v>250</v>
      </c>
      <c r="E314" s="88"/>
      <c r="F314" s="88"/>
    </row>
    <row r="315" spans="1:6" ht="45.75">
      <c r="A315" s="89" t="s">
        <v>249</v>
      </c>
      <c r="B315" s="89">
        <v>3</v>
      </c>
      <c r="C315" s="89" t="s">
        <v>112</v>
      </c>
      <c r="D315" s="89" t="s">
        <v>217</v>
      </c>
      <c r="E315" s="89"/>
      <c r="F315" s="89"/>
    </row>
    <row r="316" spans="1:6" ht="30">
      <c r="A316" s="88" t="s">
        <v>249</v>
      </c>
      <c r="B316" s="88">
        <v>3</v>
      </c>
      <c r="C316" s="88" t="s">
        <v>19</v>
      </c>
      <c r="D316" s="88" t="s">
        <v>251</v>
      </c>
      <c r="E316" s="88"/>
      <c r="F316" s="88"/>
    </row>
    <row r="317" spans="1:6" ht="30">
      <c r="A317" s="89" t="s">
        <v>249</v>
      </c>
      <c r="B317" s="89">
        <v>3</v>
      </c>
      <c r="C317" s="89" t="s">
        <v>22</v>
      </c>
      <c r="D317" s="89" t="s">
        <v>231</v>
      </c>
      <c r="E317" s="89"/>
      <c r="F317" s="89"/>
    </row>
    <row r="318" spans="1:6" ht="45.75">
      <c r="A318" s="88" t="s">
        <v>252</v>
      </c>
      <c r="B318" s="88">
        <v>3</v>
      </c>
      <c r="C318" s="88" t="s">
        <v>7</v>
      </c>
      <c r="D318" s="88" t="s">
        <v>8</v>
      </c>
      <c r="E318" s="88"/>
      <c r="F318" s="88"/>
    </row>
    <row r="319" spans="1:6" ht="45.75">
      <c r="A319" s="89" t="s">
        <v>252</v>
      </c>
      <c r="B319" s="89">
        <v>3</v>
      </c>
      <c r="C319" s="89" t="s">
        <v>22</v>
      </c>
      <c r="D319" s="89" t="s">
        <v>231</v>
      </c>
      <c r="E319" s="89"/>
      <c r="F319" s="89"/>
    </row>
    <row r="320" spans="1:6" ht="45.75">
      <c r="A320" s="88" t="s">
        <v>253</v>
      </c>
      <c r="B320" s="88">
        <v>3</v>
      </c>
      <c r="C320" s="88" t="s">
        <v>7</v>
      </c>
      <c r="D320" s="88" t="s">
        <v>8</v>
      </c>
      <c r="E320" s="88"/>
      <c r="F320" s="88"/>
    </row>
    <row r="321" spans="1:6" ht="45.75">
      <c r="A321" s="89" t="s">
        <v>253</v>
      </c>
      <c r="B321" s="89">
        <v>3</v>
      </c>
      <c r="C321" s="89" t="s">
        <v>112</v>
      </c>
      <c r="D321" s="90" t="s">
        <v>217</v>
      </c>
      <c r="E321" s="89"/>
      <c r="F321" s="89"/>
    </row>
    <row r="322" spans="1:6" ht="30">
      <c r="A322" s="88" t="s">
        <v>253</v>
      </c>
      <c r="B322" s="88">
        <v>3</v>
      </c>
      <c r="C322" s="88" t="s">
        <v>22</v>
      </c>
      <c r="D322" s="91" t="s">
        <v>231</v>
      </c>
      <c r="E322" s="88"/>
      <c r="F322" s="88"/>
    </row>
    <row r="323" spans="1:6" ht="30">
      <c r="A323" s="89" t="s">
        <v>254</v>
      </c>
      <c r="B323" s="89">
        <v>2</v>
      </c>
      <c r="C323" s="89" t="s">
        <v>7</v>
      </c>
      <c r="D323" s="89" t="s">
        <v>51</v>
      </c>
      <c r="E323" s="89"/>
      <c r="F323" s="89"/>
    </row>
    <row r="324" spans="1:6" ht="73.5" customHeight="1">
      <c r="A324" s="88" t="s">
        <v>254</v>
      </c>
      <c r="B324" s="88">
        <v>2</v>
      </c>
      <c r="C324" s="88" t="s">
        <v>255</v>
      </c>
      <c r="D324" s="88" t="s">
        <v>256</v>
      </c>
      <c r="E324" s="88"/>
      <c r="F324" s="88"/>
    </row>
    <row r="325" spans="1:6" ht="73.5" customHeight="1">
      <c r="A325" s="89" t="s">
        <v>254</v>
      </c>
      <c r="B325" s="89">
        <v>2</v>
      </c>
      <c r="C325" s="89" t="s">
        <v>19</v>
      </c>
      <c r="D325" s="89" t="s">
        <v>257</v>
      </c>
      <c r="E325" s="89"/>
      <c r="F325" s="89"/>
    </row>
    <row r="326" spans="1:6" ht="45.75">
      <c r="A326" s="88" t="s">
        <v>258</v>
      </c>
      <c r="B326" s="88">
        <v>2</v>
      </c>
      <c r="C326" s="88" t="s">
        <v>7</v>
      </c>
      <c r="D326" s="88" t="s">
        <v>8</v>
      </c>
      <c r="E326" s="88"/>
      <c r="F326" s="88"/>
    </row>
    <row r="327" spans="1:6" ht="30">
      <c r="A327" s="89" t="s">
        <v>258</v>
      </c>
      <c r="B327" s="89">
        <v>2</v>
      </c>
      <c r="C327" s="89" t="s">
        <v>255</v>
      </c>
      <c r="D327" s="89" t="s">
        <v>256</v>
      </c>
      <c r="E327" s="89"/>
      <c r="F327" s="89"/>
    </row>
    <row r="328" spans="1:6" ht="30">
      <c r="A328" s="88" t="s">
        <v>258</v>
      </c>
      <c r="B328" s="88">
        <v>2</v>
      </c>
      <c r="C328" s="88" t="s">
        <v>19</v>
      </c>
      <c r="D328" s="88" t="s">
        <v>259</v>
      </c>
      <c r="E328" s="88"/>
      <c r="F328" s="88"/>
    </row>
    <row r="329" spans="1:6" ht="45.75">
      <c r="A329" s="89" t="s">
        <v>260</v>
      </c>
      <c r="B329" s="89">
        <v>3</v>
      </c>
      <c r="C329" s="89" t="s">
        <v>7</v>
      </c>
      <c r="D329" s="89" t="s">
        <v>8</v>
      </c>
      <c r="E329" s="89"/>
      <c r="F329" s="89"/>
    </row>
    <row r="330" spans="1:6" ht="30">
      <c r="A330" s="88" t="s">
        <v>260</v>
      </c>
      <c r="B330" s="88">
        <v>3</v>
      </c>
      <c r="C330" s="88" t="s">
        <v>22</v>
      </c>
      <c r="D330" s="88" t="s">
        <v>231</v>
      </c>
      <c r="E330" s="88"/>
      <c r="F330" s="88"/>
    </row>
    <row r="331" spans="1:6" ht="30">
      <c r="A331" s="89" t="s">
        <v>261</v>
      </c>
      <c r="B331" s="89">
        <v>1</v>
      </c>
      <c r="C331" s="89" t="s">
        <v>7</v>
      </c>
      <c r="D331" s="89" t="s">
        <v>91</v>
      </c>
      <c r="E331" s="89"/>
      <c r="F331" s="89"/>
    </row>
    <row r="332" spans="1:6" ht="30">
      <c r="A332" s="88" t="s">
        <v>262</v>
      </c>
      <c r="B332" s="88">
        <v>2</v>
      </c>
      <c r="C332" s="88" t="s">
        <v>7</v>
      </c>
      <c r="D332" s="88" t="s">
        <v>91</v>
      </c>
      <c r="E332" s="88"/>
      <c r="F332" s="88"/>
    </row>
    <row r="333" spans="1:6" ht="30">
      <c r="A333" s="89" t="s">
        <v>263</v>
      </c>
      <c r="B333" s="89">
        <v>3</v>
      </c>
      <c r="C333" s="89" t="s">
        <v>7</v>
      </c>
      <c r="D333" s="89" t="s">
        <v>207</v>
      </c>
      <c r="E333" s="89"/>
      <c r="F333" s="89"/>
    </row>
    <row r="334" spans="1:6" ht="62.25" customHeight="1">
      <c r="A334" s="88" t="s">
        <v>264</v>
      </c>
      <c r="B334" s="88">
        <v>1</v>
      </c>
      <c r="C334" s="88" t="s">
        <v>7</v>
      </c>
      <c r="D334" s="88" t="s">
        <v>91</v>
      </c>
      <c r="E334" s="88"/>
      <c r="F334" s="88"/>
    </row>
    <row r="335" spans="1:6" ht="30">
      <c r="A335" s="89" t="s">
        <v>265</v>
      </c>
      <c r="B335" s="89">
        <v>2</v>
      </c>
      <c r="C335" s="89" t="s">
        <v>7</v>
      </c>
      <c r="D335" s="89" t="s">
        <v>91</v>
      </c>
      <c r="E335" s="89"/>
      <c r="F335" s="89"/>
    </row>
    <row r="336" spans="1:6" ht="30">
      <c r="A336" s="88" t="s">
        <v>266</v>
      </c>
      <c r="B336" s="88">
        <v>3</v>
      </c>
      <c r="C336" s="88" t="s">
        <v>7</v>
      </c>
      <c r="D336" s="88" t="s">
        <v>91</v>
      </c>
      <c r="E336" s="88"/>
      <c r="F336" s="88"/>
    </row>
    <row r="337" spans="1:6" ht="56.25" customHeight="1">
      <c r="A337" s="89" t="s">
        <v>267</v>
      </c>
      <c r="B337" s="89">
        <v>4</v>
      </c>
      <c r="C337" s="89" t="s">
        <v>7</v>
      </c>
      <c r="D337" s="89" t="s">
        <v>91</v>
      </c>
      <c r="E337" s="89"/>
      <c r="F337" s="89"/>
    </row>
    <row r="338" spans="1:6" ht="45.75">
      <c r="A338" s="88" t="s">
        <v>268</v>
      </c>
      <c r="B338" s="88">
        <v>3</v>
      </c>
      <c r="C338" s="88" t="s">
        <v>7</v>
      </c>
      <c r="D338" s="88" t="s">
        <v>131</v>
      </c>
      <c r="E338" s="88"/>
      <c r="F338" s="88"/>
    </row>
    <row r="339" spans="1:6" ht="30">
      <c r="A339" s="89" t="s">
        <v>268</v>
      </c>
      <c r="B339" s="89">
        <v>3</v>
      </c>
      <c r="C339" s="89" t="s">
        <v>15</v>
      </c>
      <c r="D339" s="89" t="s">
        <v>136</v>
      </c>
      <c r="E339" s="89"/>
      <c r="F339" s="89"/>
    </row>
    <row r="340" spans="1:6" ht="45.75">
      <c r="A340" s="88" t="s">
        <v>268</v>
      </c>
      <c r="B340" s="88">
        <v>3</v>
      </c>
      <c r="C340" s="88" t="s">
        <v>112</v>
      </c>
      <c r="D340" s="88" t="s">
        <v>217</v>
      </c>
      <c r="E340" s="88"/>
      <c r="F340" s="88"/>
    </row>
    <row r="341" spans="1:6" ht="45.75">
      <c r="A341" s="89" t="s">
        <v>269</v>
      </c>
      <c r="B341" s="89">
        <v>3</v>
      </c>
      <c r="C341" s="89" t="s">
        <v>7</v>
      </c>
      <c r="D341" s="89" t="s">
        <v>131</v>
      </c>
      <c r="E341" s="89"/>
      <c r="F341" s="89"/>
    </row>
    <row r="342" spans="1:6" ht="30">
      <c r="A342" s="88" t="s">
        <v>269</v>
      </c>
      <c r="B342" s="88">
        <v>3</v>
      </c>
      <c r="C342" s="88" t="s">
        <v>15</v>
      </c>
      <c r="D342" s="88" t="s">
        <v>136</v>
      </c>
      <c r="E342" s="88"/>
      <c r="F342" s="88"/>
    </row>
    <row r="343" spans="1:6" ht="45.75">
      <c r="A343" s="89" t="s">
        <v>270</v>
      </c>
      <c r="B343" s="89">
        <v>1</v>
      </c>
      <c r="C343" s="89" t="s">
        <v>7</v>
      </c>
      <c r="D343" s="89" t="s">
        <v>32</v>
      </c>
      <c r="E343" s="89"/>
      <c r="F343" s="89"/>
    </row>
    <row r="344" spans="1:6" ht="45.75">
      <c r="A344" s="88" t="s">
        <v>271</v>
      </c>
      <c r="B344" s="88">
        <v>2</v>
      </c>
      <c r="C344" s="88" t="s">
        <v>7</v>
      </c>
      <c r="D344" s="88" t="s">
        <v>32</v>
      </c>
      <c r="E344" s="88"/>
      <c r="F344" s="88"/>
    </row>
    <row r="345" spans="1:6" ht="45.75">
      <c r="A345" s="89" t="s">
        <v>272</v>
      </c>
      <c r="B345" s="89">
        <v>3</v>
      </c>
      <c r="C345" s="89" t="s">
        <v>7</v>
      </c>
      <c r="D345" s="89" t="s">
        <v>32</v>
      </c>
      <c r="E345" s="89"/>
      <c r="F345" s="89"/>
    </row>
    <row r="346" spans="1:6" ht="45.75">
      <c r="A346" s="88" t="s">
        <v>273</v>
      </c>
      <c r="B346" s="88">
        <v>1</v>
      </c>
      <c r="C346" s="88" t="s">
        <v>7</v>
      </c>
      <c r="D346" s="88" t="s">
        <v>32</v>
      </c>
      <c r="E346" s="88"/>
      <c r="F346" s="88"/>
    </row>
    <row r="347" spans="1:6" ht="45.75">
      <c r="A347" s="89" t="s">
        <v>274</v>
      </c>
      <c r="B347" s="89">
        <v>2</v>
      </c>
      <c r="C347" s="89" t="s">
        <v>7</v>
      </c>
      <c r="D347" s="89" t="s">
        <v>32</v>
      </c>
      <c r="E347" s="89"/>
      <c r="F347" s="89"/>
    </row>
    <row r="348" spans="1:6" ht="45.75">
      <c r="A348" s="88" t="s">
        <v>275</v>
      </c>
      <c r="B348" s="88">
        <v>3</v>
      </c>
      <c r="C348" s="88" t="s">
        <v>7</v>
      </c>
      <c r="D348" s="88" t="s">
        <v>32</v>
      </c>
      <c r="E348" s="88"/>
      <c r="F348" s="88"/>
    </row>
    <row r="349" spans="1:6" ht="45.75">
      <c r="A349" s="89" t="s">
        <v>276</v>
      </c>
      <c r="B349" s="89">
        <v>4</v>
      </c>
      <c r="C349" s="89" t="s">
        <v>7</v>
      </c>
      <c r="D349" s="89" t="s">
        <v>32</v>
      </c>
      <c r="E349" s="89"/>
      <c r="F349" s="89"/>
    </row>
    <row r="350" spans="1:6" ht="60.75">
      <c r="A350" s="88" t="s">
        <v>277</v>
      </c>
      <c r="B350" s="88">
        <v>2</v>
      </c>
      <c r="C350" s="88" t="s">
        <v>278</v>
      </c>
      <c r="D350" s="88" t="s">
        <v>279</v>
      </c>
      <c r="E350" s="88"/>
      <c r="F350" s="88"/>
    </row>
    <row r="351" spans="1:6" ht="30">
      <c r="A351" s="89" t="s">
        <v>277</v>
      </c>
      <c r="B351" s="89">
        <v>2</v>
      </c>
      <c r="C351" s="89" t="s">
        <v>19</v>
      </c>
      <c r="D351" s="89" t="s">
        <v>280</v>
      </c>
      <c r="E351" s="89"/>
      <c r="F351" s="89"/>
    </row>
    <row r="352" spans="1:6">
      <c r="A352" s="88" t="s">
        <v>281</v>
      </c>
      <c r="B352" s="88">
        <v>1</v>
      </c>
      <c r="C352" s="88" t="s">
        <v>7</v>
      </c>
      <c r="D352" s="88" t="s">
        <v>282</v>
      </c>
      <c r="E352" s="88"/>
      <c r="F352" s="88"/>
    </row>
    <row r="353" spans="1:6" ht="60.75">
      <c r="A353" s="89" t="s">
        <v>281</v>
      </c>
      <c r="B353" s="89">
        <v>1</v>
      </c>
      <c r="C353" s="89" t="s">
        <v>255</v>
      </c>
      <c r="D353" s="89" t="s">
        <v>279</v>
      </c>
      <c r="E353" s="89"/>
      <c r="F353" s="89"/>
    </row>
    <row r="354" spans="1:6" ht="30">
      <c r="A354" s="88" t="s">
        <v>283</v>
      </c>
      <c r="B354" s="88">
        <v>3</v>
      </c>
      <c r="C354" s="88" t="s">
        <v>7</v>
      </c>
      <c r="D354" s="88" t="s">
        <v>284</v>
      </c>
      <c r="E354" s="88"/>
      <c r="F354" s="88"/>
    </row>
    <row r="355" spans="1:6" ht="30">
      <c r="A355" s="89" t="s">
        <v>283</v>
      </c>
      <c r="B355" s="89">
        <v>3</v>
      </c>
      <c r="C355" s="89" t="s">
        <v>22</v>
      </c>
      <c r="D355" s="89" t="s">
        <v>285</v>
      </c>
      <c r="E355" s="89"/>
      <c r="F355" s="89"/>
    </row>
    <row r="356" spans="1:6" ht="30">
      <c r="A356" s="88" t="s">
        <v>283</v>
      </c>
      <c r="B356" s="88">
        <v>3</v>
      </c>
      <c r="C356" s="88" t="s">
        <v>19</v>
      </c>
      <c r="D356" s="88" t="s">
        <v>251</v>
      </c>
      <c r="E356" s="88"/>
      <c r="F356" s="88"/>
    </row>
    <row r="357" spans="1:6" ht="30">
      <c r="A357" s="89" t="s">
        <v>286</v>
      </c>
      <c r="B357" s="89">
        <v>1</v>
      </c>
      <c r="C357" s="89" t="s">
        <v>7</v>
      </c>
      <c r="D357" s="89" t="s">
        <v>284</v>
      </c>
      <c r="E357" s="89"/>
      <c r="F357" s="89"/>
    </row>
    <row r="358" spans="1:6">
      <c r="A358" s="88" t="s">
        <v>286</v>
      </c>
      <c r="B358" s="88">
        <v>1</v>
      </c>
      <c r="C358" s="88" t="s">
        <v>19</v>
      </c>
      <c r="D358" s="88" t="s">
        <v>251</v>
      </c>
      <c r="E358" s="88"/>
      <c r="F358" s="88"/>
    </row>
    <row r="359" spans="1:6" ht="30">
      <c r="A359" s="89" t="s">
        <v>287</v>
      </c>
      <c r="B359" s="89">
        <v>1</v>
      </c>
      <c r="C359" s="89" t="s">
        <v>7</v>
      </c>
      <c r="D359" s="89" t="s">
        <v>288</v>
      </c>
      <c r="E359" s="89"/>
      <c r="F359" s="89"/>
    </row>
    <row r="360" spans="1:6" ht="30">
      <c r="A360" s="88" t="s">
        <v>289</v>
      </c>
      <c r="B360" s="88">
        <v>1</v>
      </c>
      <c r="C360" s="88" t="s">
        <v>19</v>
      </c>
      <c r="D360" s="88" t="s">
        <v>290</v>
      </c>
      <c r="E360" s="88"/>
      <c r="F360" s="88"/>
    </row>
    <row r="361" spans="1:6" ht="45.75">
      <c r="A361" s="89" t="s">
        <v>291</v>
      </c>
      <c r="B361" s="89">
        <v>1</v>
      </c>
      <c r="C361" s="89" t="s">
        <v>7</v>
      </c>
      <c r="D361" s="89" t="s">
        <v>85</v>
      </c>
      <c r="E361" s="89"/>
      <c r="F361" s="89"/>
    </row>
    <row r="362" spans="1:6" ht="30">
      <c r="A362" s="88" t="s">
        <v>292</v>
      </c>
      <c r="B362" s="88">
        <v>1</v>
      </c>
      <c r="C362" s="88" t="s">
        <v>7</v>
      </c>
      <c r="D362" s="88" t="s">
        <v>288</v>
      </c>
      <c r="E362" s="88"/>
      <c r="F362" s="88"/>
    </row>
    <row r="363" spans="1:6">
      <c r="A363" s="89" t="s">
        <v>292</v>
      </c>
      <c r="B363" s="89">
        <v>1</v>
      </c>
      <c r="C363" s="89" t="s">
        <v>19</v>
      </c>
      <c r="D363" s="89" t="s">
        <v>251</v>
      </c>
      <c r="E363" s="89"/>
      <c r="F363" s="89"/>
    </row>
    <row r="364" spans="1:6" ht="30">
      <c r="A364" s="88" t="s">
        <v>293</v>
      </c>
      <c r="B364" s="88">
        <v>3</v>
      </c>
      <c r="C364" s="88" t="s">
        <v>19</v>
      </c>
      <c r="D364" s="88" t="s">
        <v>251</v>
      </c>
      <c r="E364" s="88"/>
      <c r="F364" s="88"/>
    </row>
    <row r="365" spans="1:6" ht="30">
      <c r="A365" s="89" t="s">
        <v>293</v>
      </c>
      <c r="B365" s="89">
        <v>3</v>
      </c>
      <c r="C365" s="89" t="s">
        <v>7</v>
      </c>
      <c r="D365" s="89" t="s">
        <v>288</v>
      </c>
      <c r="E365" s="89"/>
      <c r="F365" s="89"/>
    </row>
    <row r="366" spans="1:6" ht="30">
      <c r="A366" s="88" t="s">
        <v>294</v>
      </c>
      <c r="B366" s="88">
        <v>3</v>
      </c>
      <c r="C366" s="88" t="s">
        <v>7</v>
      </c>
      <c r="D366" s="88" t="s">
        <v>288</v>
      </c>
      <c r="E366" s="88"/>
      <c r="F366" s="88"/>
    </row>
    <row r="367" spans="1:6" ht="45.75">
      <c r="A367" s="89" t="s">
        <v>294</v>
      </c>
      <c r="B367" s="89">
        <v>3</v>
      </c>
      <c r="C367" s="89" t="s">
        <v>112</v>
      </c>
      <c r="D367" s="89" t="s">
        <v>295</v>
      </c>
      <c r="E367" s="89"/>
      <c r="F367" s="89"/>
    </row>
    <row r="368" spans="1:6" ht="30">
      <c r="A368" s="88" t="s">
        <v>294</v>
      </c>
      <c r="B368" s="88">
        <v>3</v>
      </c>
      <c r="C368" s="88" t="s">
        <v>22</v>
      </c>
      <c r="D368" s="88" t="s">
        <v>285</v>
      </c>
      <c r="E368" s="88"/>
      <c r="F368" s="88"/>
    </row>
    <row r="369" spans="1:6" ht="30">
      <c r="A369" s="89" t="s">
        <v>294</v>
      </c>
      <c r="B369" s="89">
        <v>3</v>
      </c>
      <c r="C369" s="89" t="s">
        <v>19</v>
      </c>
      <c r="D369" s="89" t="s">
        <v>251</v>
      </c>
      <c r="E369" s="89"/>
      <c r="F369" s="89"/>
    </row>
    <row r="370" spans="1:6" ht="30">
      <c r="A370" s="88" t="s">
        <v>296</v>
      </c>
      <c r="B370" s="88">
        <v>3</v>
      </c>
      <c r="C370" s="88" t="s">
        <v>7</v>
      </c>
      <c r="D370" s="88" t="s">
        <v>288</v>
      </c>
      <c r="E370" s="88"/>
      <c r="F370" s="88"/>
    </row>
    <row r="371" spans="1:6" ht="45.75">
      <c r="A371" s="89" t="s">
        <v>296</v>
      </c>
      <c r="B371" s="89">
        <v>3</v>
      </c>
      <c r="C371" s="89" t="s">
        <v>112</v>
      </c>
      <c r="D371" s="89" t="s">
        <v>297</v>
      </c>
      <c r="E371" s="89"/>
      <c r="F371" s="89"/>
    </row>
    <row r="372" spans="1:6" ht="30">
      <c r="A372" s="88" t="s">
        <v>296</v>
      </c>
      <c r="B372" s="88">
        <v>3</v>
      </c>
      <c r="C372" s="88" t="s">
        <v>22</v>
      </c>
      <c r="D372" s="88" t="s">
        <v>285</v>
      </c>
      <c r="E372" s="88"/>
      <c r="F372" s="88"/>
    </row>
    <row r="373" spans="1:6" ht="30">
      <c r="A373" s="89" t="s">
        <v>296</v>
      </c>
      <c r="B373" s="89">
        <v>3</v>
      </c>
      <c r="C373" s="89" t="s">
        <v>19</v>
      </c>
      <c r="D373" s="89" t="s">
        <v>251</v>
      </c>
      <c r="E373" s="89"/>
      <c r="F373" s="89"/>
    </row>
    <row r="374" spans="1:6" ht="30">
      <c r="A374" s="88" t="s">
        <v>298</v>
      </c>
      <c r="B374" s="88">
        <v>3</v>
      </c>
      <c r="C374" s="88" t="s">
        <v>7</v>
      </c>
      <c r="D374" s="88" t="s">
        <v>288</v>
      </c>
      <c r="E374" s="88"/>
      <c r="F374" s="88"/>
    </row>
    <row r="375" spans="1:6" ht="45.75">
      <c r="A375" s="89" t="s">
        <v>298</v>
      </c>
      <c r="B375" s="89">
        <v>3</v>
      </c>
      <c r="C375" s="89" t="s">
        <v>112</v>
      </c>
      <c r="D375" s="89" t="s">
        <v>295</v>
      </c>
      <c r="E375" s="89"/>
      <c r="F375" s="89"/>
    </row>
    <row r="376" spans="1:6" ht="30">
      <c r="A376" s="88" t="s">
        <v>298</v>
      </c>
      <c r="B376" s="88">
        <v>3</v>
      </c>
      <c r="C376" s="88" t="s">
        <v>22</v>
      </c>
      <c r="D376" s="88" t="s">
        <v>285</v>
      </c>
      <c r="E376" s="88"/>
      <c r="F376" s="88"/>
    </row>
    <row r="377" spans="1:6" ht="30">
      <c r="A377" s="89" t="s">
        <v>298</v>
      </c>
      <c r="B377" s="89">
        <v>3</v>
      </c>
      <c r="C377" s="89" t="s">
        <v>19</v>
      </c>
      <c r="D377" s="89" t="s">
        <v>251</v>
      </c>
      <c r="E377" s="89"/>
      <c r="F377" s="89"/>
    </row>
    <row r="378" spans="1:6" ht="45.75">
      <c r="A378" s="88" t="s">
        <v>299</v>
      </c>
      <c r="B378" s="88">
        <v>3</v>
      </c>
      <c r="C378" s="88" t="s">
        <v>7</v>
      </c>
      <c r="D378" s="88" t="s">
        <v>8</v>
      </c>
      <c r="E378" s="88"/>
      <c r="F378" s="88"/>
    </row>
    <row r="379" spans="1:6" ht="30">
      <c r="A379" s="89" t="s">
        <v>299</v>
      </c>
      <c r="B379" s="89">
        <v>3</v>
      </c>
      <c r="C379" s="89" t="s">
        <v>300</v>
      </c>
      <c r="D379" s="89" t="s">
        <v>301</v>
      </c>
      <c r="E379" s="89"/>
      <c r="F379" s="89"/>
    </row>
    <row r="380" spans="1:6" ht="45.75">
      <c r="A380" s="88" t="s">
        <v>302</v>
      </c>
      <c r="B380" s="88">
        <v>3</v>
      </c>
      <c r="C380" s="88" t="s">
        <v>7</v>
      </c>
      <c r="D380" s="88" t="s">
        <v>8</v>
      </c>
      <c r="E380" s="88"/>
      <c r="F380" s="88"/>
    </row>
    <row r="381" spans="1:6" ht="30">
      <c r="A381" s="89" t="s">
        <v>302</v>
      </c>
      <c r="B381" s="89">
        <v>3</v>
      </c>
      <c r="C381" s="89" t="s">
        <v>22</v>
      </c>
      <c r="D381" s="89" t="s">
        <v>285</v>
      </c>
      <c r="E381" s="89"/>
      <c r="F381" s="89"/>
    </row>
    <row r="382" spans="1:6" ht="45.75">
      <c r="A382" s="88" t="s">
        <v>303</v>
      </c>
      <c r="B382" s="88">
        <v>3</v>
      </c>
      <c r="C382" s="88" t="s">
        <v>7</v>
      </c>
      <c r="D382" s="88" t="s">
        <v>8</v>
      </c>
      <c r="E382" s="88"/>
      <c r="F382" s="88"/>
    </row>
    <row r="383" spans="1:6" ht="30">
      <c r="A383" s="89" t="s">
        <v>304</v>
      </c>
      <c r="B383" s="89">
        <v>1</v>
      </c>
      <c r="C383" s="89" t="s">
        <v>7</v>
      </c>
      <c r="D383" s="89" t="s">
        <v>288</v>
      </c>
      <c r="E383" s="89"/>
      <c r="F383" s="89"/>
    </row>
    <row r="384" spans="1:6" ht="30">
      <c r="A384" s="88" t="s">
        <v>304</v>
      </c>
      <c r="B384" s="88">
        <v>1</v>
      </c>
      <c r="C384" s="88" t="s">
        <v>19</v>
      </c>
      <c r="D384" s="88" t="s">
        <v>290</v>
      </c>
      <c r="E384" s="88"/>
      <c r="F384" s="88"/>
    </row>
    <row r="385" spans="1:6" ht="30">
      <c r="A385" s="89" t="s">
        <v>305</v>
      </c>
      <c r="B385" s="89">
        <v>1</v>
      </c>
      <c r="C385" s="89" t="s">
        <v>7</v>
      </c>
      <c r="D385" s="89" t="s">
        <v>91</v>
      </c>
      <c r="E385" s="89"/>
      <c r="F385" s="89"/>
    </row>
    <row r="386" spans="1:6" ht="30">
      <c r="A386" s="88" t="s">
        <v>306</v>
      </c>
      <c r="B386" s="88">
        <v>2</v>
      </c>
      <c r="C386" s="88" t="s">
        <v>7</v>
      </c>
      <c r="D386" s="88" t="s">
        <v>91</v>
      </c>
      <c r="E386" s="88"/>
      <c r="F386" s="88"/>
    </row>
    <row r="387" spans="1:6" ht="30">
      <c r="A387" s="89" t="s">
        <v>307</v>
      </c>
      <c r="B387" s="89">
        <v>3</v>
      </c>
      <c r="C387" s="89" t="s">
        <v>7</v>
      </c>
      <c r="D387" s="89" t="s">
        <v>91</v>
      </c>
      <c r="E387" s="89"/>
      <c r="F387" s="89"/>
    </row>
    <row r="388" spans="1:6" ht="30">
      <c r="A388" s="88" t="s">
        <v>308</v>
      </c>
      <c r="B388" s="88">
        <v>1</v>
      </c>
      <c r="C388" s="88" t="s">
        <v>7</v>
      </c>
      <c r="D388" s="88" t="s">
        <v>91</v>
      </c>
      <c r="E388" s="88"/>
      <c r="F388" s="88"/>
    </row>
    <row r="389" spans="1:6" ht="30">
      <c r="A389" s="89" t="s">
        <v>309</v>
      </c>
      <c r="B389" s="89">
        <v>2</v>
      </c>
      <c r="C389" s="89" t="s">
        <v>7</v>
      </c>
      <c r="D389" s="89" t="s">
        <v>91</v>
      </c>
      <c r="E389" s="89"/>
      <c r="F389" s="89"/>
    </row>
    <row r="390" spans="1:6" ht="30">
      <c r="A390" s="88" t="s">
        <v>310</v>
      </c>
      <c r="B390" s="88">
        <v>3</v>
      </c>
      <c r="C390" s="88" t="s">
        <v>7</v>
      </c>
      <c r="D390" s="88" t="s">
        <v>91</v>
      </c>
      <c r="E390" s="88"/>
      <c r="F390" s="88"/>
    </row>
    <row r="391" spans="1:6" ht="30">
      <c r="A391" s="89" t="s">
        <v>311</v>
      </c>
      <c r="B391" s="89">
        <v>4</v>
      </c>
      <c r="C391" s="89" t="s">
        <v>7</v>
      </c>
      <c r="D391" s="89" t="s">
        <v>91</v>
      </c>
      <c r="E391" s="89"/>
      <c r="F391" s="89"/>
    </row>
    <row r="392" spans="1:6">
      <c r="A392" s="88" t="s">
        <v>312</v>
      </c>
      <c r="B392" s="88">
        <v>3</v>
      </c>
      <c r="C392" s="88" t="s">
        <v>177</v>
      </c>
      <c r="D392" s="88"/>
      <c r="E392" s="88"/>
      <c r="F392" s="88"/>
    </row>
    <row r="393" spans="1:6" ht="30">
      <c r="A393" s="89" t="s">
        <v>313</v>
      </c>
      <c r="B393" s="89">
        <v>3</v>
      </c>
      <c r="C393" s="89" t="s">
        <v>7</v>
      </c>
      <c r="D393" s="89" t="s">
        <v>314</v>
      </c>
      <c r="E393" s="89"/>
      <c r="F393" s="89"/>
    </row>
    <row r="394" spans="1:6" ht="60.75">
      <c r="A394" s="88" t="s">
        <v>313</v>
      </c>
      <c r="B394" s="88">
        <v>3</v>
      </c>
      <c r="C394" s="88" t="s">
        <v>315</v>
      </c>
      <c r="D394" s="88" t="s">
        <v>279</v>
      </c>
      <c r="E394" s="88"/>
      <c r="F394" s="88"/>
    </row>
    <row r="395" spans="1:6" ht="30">
      <c r="A395" s="89" t="s">
        <v>316</v>
      </c>
      <c r="B395" s="89">
        <v>3</v>
      </c>
      <c r="C395" s="89" t="s">
        <v>7</v>
      </c>
      <c r="D395" s="89" t="s">
        <v>317</v>
      </c>
      <c r="E395" s="89"/>
      <c r="F395" s="89"/>
    </row>
    <row r="396" spans="1:6" ht="45.75">
      <c r="A396" s="88" t="s">
        <v>316</v>
      </c>
      <c r="B396" s="88">
        <v>3</v>
      </c>
      <c r="C396" s="88" t="s">
        <v>315</v>
      </c>
      <c r="D396" s="88" t="s">
        <v>318</v>
      </c>
      <c r="E396" s="88"/>
      <c r="F396" s="88"/>
    </row>
    <row r="397" spans="1:6" ht="60.75">
      <c r="A397" s="89" t="s">
        <v>316</v>
      </c>
      <c r="B397" s="89">
        <v>3</v>
      </c>
      <c r="C397" s="89" t="s">
        <v>138</v>
      </c>
      <c r="D397" s="89" t="s">
        <v>108</v>
      </c>
      <c r="E397" s="89"/>
      <c r="F397" s="89"/>
    </row>
    <row r="398" spans="1:6" ht="45.75">
      <c r="A398" s="88" t="s">
        <v>319</v>
      </c>
      <c r="B398" s="88">
        <v>3</v>
      </c>
      <c r="C398" s="88" t="s">
        <v>7</v>
      </c>
      <c r="D398" s="88" t="s">
        <v>8</v>
      </c>
      <c r="E398" s="88"/>
      <c r="F398" s="88"/>
    </row>
    <row r="399" spans="1:6" ht="30">
      <c r="A399" s="89" t="s">
        <v>319</v>
      </c>
      <c r="B399" s="89">
        <v>3</v>
      </c>
      <c r="C399" s="89" t="s">
        <v>138</v>
      </c>
      <c r="D399" s="89" t="s">
        <v>320</v>
      </c>
      <c r="E399" s="89"/>
      <c r="F399" s="89"/>
    </row>
    <row r="400" spans="1:6" ht="45.75">
      <c r="A400" s="88" t="s">
        <v>319</v>
      </c>
      <c r="B400" s="88">
        <v>3</v>
      </c>
      <c r="C400" s="88" t="s">
        <v>75</v>
      </c>
      <c r="D400" s="88" t="s">
        <v>76</v>
      </c>
      <c r="E400" s="88"/>
      <c r="F400" s="88"/>
    </row>
    <row r="401" spans="1:6" ht="45.75">
      <c r="A401" s="89" t="s">
        <v>319</v>
      </c>
      <c r="B401" s="89">
        <v>3</v>
      </c>
      <c r="C401" s="89" t="s">
        <v>54</v>
      </c>
      <c r="D401" s="89" t="s">
        <v>55</v>
      </c>
      <c r="E401" s="89"/>
      <c r="F401" s="89"/>
    </row>
    <row r="402" spans="1:6" ht="45.75">
      <c r="A402" s="88" t="s">
        <v>321</v>
      </c>
      <c r="B402" s="88">
        <v>3</v>
      </c>
      <c r="C402" s="88" t="s">
        <v>7</v>
      </c>
      <c r="D402" s="88" t="s">
        <v>85</v>
      </c>
      <c r="E402" s="88"/>
      <c r="F402" s="88"/>
    </row>
    <row r="403" spans="1:6" ht="30">
      <c r="A403" s="89" t="s">
        <v>321</v>
      </c>
      <c r="B403" s="89">
        <v>3</v>
      </c>
      <c r="C403" s="89" t="s">
        <v>138</v>
      </c>
      <c r="D403" s="89" t="s">
        <v>320</v>
      </c>
      <c r="E403" s="89"/>
      <c r="F403" s="89"/>
    </row>
    <row r="404" spans="1:6" ht="45.75">
      <c r="A404" s="88" t="s">
        <v>321</v>
      </c>
      <c r="B404" s="88">
        <v>3</v>
      </c>
      <c r="C404" s="88" t="s">
        <v>75</v>
      </c>
      <c r="D404" s="88" t="s">
        <v>76</v>
      </c>
      <c r="E404" s="88"/>
      <c r="F404" s="88"/>
    </row>
    <row r="405" spans="1:6" ht="45.75">
      <c r="A405" s="89" t="s">
        <v>321</v>
      </c>
      <c r="B405" s="89">
        <v>3</v>
      </c>
      <c r="C405" s="89" t="s">
        <v>112</v>
      </c>
      <c r="D405" s="89" t="s">
        <v>217</v>
      </c>
      <c r="E405" s="89"/>
      <c r="F405" s="89"/>
    </row>
    <row r="406" spans="1:6" ht="45.75">
      <c r="A406" s="88" t="s">
        <v>322</v>
      </c>
      <c r="B406" s="88">
        <v>3</v>
      </c>
      <c r="C406" s="88" t="s">
        <v>7</v>
      </c>
      <c r="D406" s="88" t="s">
        <v>8</v>
      </c>
      <c r="E406" s="88"/>
      <c r="F406" s="88"/>
    </row>
    <row r="407" spans="1:6" ht="45.75">
      <c r="A407" s="89" t="s">
        <v>322</v>
      </c>
      <c r="B407" s="89">
        <v>3</v>
      </c>
      <c r="C407" s="89" t="s">
        <v>75</v>
      </c>
      <c r="D407" s="89" t="s">
        <v>76</v>
      </c>
      <c r="E407" s="89"/>
      <c r="F407" s="89"/>
    </row>
    <row r="408" spans="1:6" ht="45.75">
      <c r="A408" s="88" t="s">
        <v>323</v>
      </c>
      <c r="B408" s="88">
        <v>3</v>
      </c>
      <c r="C408" s="88" t="s">
        <v>7</v>
      </c>
      <c r="D408" s="88" t="s">
        <v>8</v>
      </c>
      <c r="E408" s="88"/>
      <c r="F408" s="88"/>
    </row>
    <row r="409" spans="1:6" ht="45.75">
      <c r="A409" s="89" t="s">
        <v>323</v>
      </c>
      <c r="B409" s="89">
        <v>3</v>
      </c>
      <c r="C409" s="89" t="s">
        <v>75</v>
      </c>
      <c r="D409" s="89" t="s">
        <v>76</v>
      </c>
      <c r="E409" s="89"/>
      <c r="F409" s="89"/>
    </row>
    <row r="410" spans="1:6" ht="45.75">
      <c r="A410" s="88" t="s">
        <v>324</v>
      </c>
      <c r="B410" s="88">
        <v>3</v>
      </c>
      <c r="C410" s="88" t="s">
        <v>7</v>
      </c>
      <c r="D410" s="88" t="s">
        <v>8</v>
      </c>
      <c r="E410" s="88"/>
      <c r="F410" s="88"/>
    </row>
    <row r="411" spans="1:6" ht="45.75">
      <c r="A411" s="89" t="s">
        <v>324</v>
      </c>
      <c r="B411" s="89">
        <v>3</v>
      </c>
      <c r="C411" s="89" t="s">
        <v>75</v>
      </c>
      <c r="D411" s="89" t="s">
        <v>325</v>
      </c>
      <c r="E411" s="89"/>
      <c r="F411" s="89"/>
    </row>
    <row r="412" spans="1:6" ht="45.75">
      <c r="A412" s="88" t="s">
        <v>326</v>
      </c>
      <c r="B412" s="88">
        <v>2</v>
      </c>
      <c r="C412" s="88" t="s">
        <v>7</v>
      </c>
      <c r="D412" s="88" t="s">
        <v>8</v>
      </c>
      <c r="E412" s="88"/>
      <c r="F412" s="88"/>
    </row>
    <row r="413" spans="1:6">
      <c r="A413" s="89" t="s">
        <v>326</v>
      </c>
      <c r="B413" s="89">
        <v>2</v>
      </c>
      <c r="C413" s="89" t="s">
        <v>15</v>
      </c>
      <c r="D413" s="89" t="s">
        <v>116</v>
      </c>
      <c r="E413" s="89"/>
      <c r="F413" s="89"/>
    </row>
    <row r="414" spans="1:6" ht="30">
      <c r="A414" s="88" t="s">
        <v>327</v>
      </c>
      <c r="B414" s="88">
        <v>1</v>
      </c>
      <c r="C414" s="88" t="s">
        <v>7</v>
      </c>
      <c r="D414" s="88" t="s">
        <v>91</v>
      </c>
      <c r="E414" s="88"/>
      <c r="F414" s="88"/>
    </row>
    <row r="415" spans="1:6" ht="30">
      <c r="A415" s="89" t="s">
        <v>328</v>
      </c>
      <c r="B415" s="89">
        <v>2</v>
      </c>
      <c r="C415" s="89" t="s">
        <v>7</v>
      </c>
      <c r="D415" s="89" t="s">
        <v>91</v>
      </c>
      <c r="E415" s="89"/>
      <c r="F415" s="89"/>
    </row>
    <row r="416" spans="1:6" ht="30">
      <c r="A416" s="88" t="s">
        <v>329</v>
      </c>
      <c r="B416" s="88">
        <v>3</v>
      </c>
      <c r="C416" s="88" t="s">
        <v>7</v>
      </c>
      <c r="D416" s="88" t="s">
        <v>91</v>
      </c>
      <c r="E416" s="88"/>
      <c r="F416" s="88"/>
    </row>
    <row r="417" spans="1:6" ht="30">
      <c r="A417" s="89" t="s">
        <v>330</v>
      </c>
      <c r="B417" s="89">
        <v>1</v>
      </c>
      <c r="C417" s="89" t="s">
        <v>7</v>
      </c>
      <c r="D417" s="89" t="s">
        <v>91</v>
      </c>
      <c r="E417" s="89"/>
      <c r="F417" s="89"/>
    </row>
    <row r="418" spans="1:6" ht="30">
      <c r="A418" s="88" t="s">
        <v>331</v>
      </c>
      <c r="B418" s="88">
        <v>2</v>
      </c>
      <c r="C418" s="88" t="s">
        <v>7</v>
      </c>
      <c r="D418" s="88" t="s">
        <v>91</v>
      </c>
      <c r="E418" s="88"/>
      <c r="F418" s="88"/>
    </row>
    <row r="419" spans="1:6" ht="30">
      <c r="A419" s="89" t="s">
        <v>332</v>
      </c>
      <c r="B419" s="89">
        <v>3</v>
      </c>
      <c r="C419" s="89" t="s">
        <v>7</v>
      </c>
      <c r="D419" s="89" t="s">
        <v>91</v>
      </c>
      <c r="E419" s="89"/>
      <c r="F419" s="89"/>
    </row>
    <row r="420" spans="1:6" ht="30">
      <c r="A420" s="88" t="s">
        <v>333</v>
      </c>
      <c r="B420" s="88">
        <v>4</v>
      </c>
      <c r="C420" s="88" t="s">
        <v>7</v>
      </c>
      <c r="D420" s="88" t="s">
        <v>91</v>
      </c>
      <c r="E420" s="88"/>
      <c r="F420" s="88"/>
    </row>
    <row r="421" spans="1:6" ht="30">
      <c r="A421" s="89" t="s">
        <v>334</v>
      </c>
      <c r="B421" s="89">
        <v>3</v>
      </c>
      <c r="C421" s="89" t="s">
        <v>22</v>
      </c>
      <c r="D421" s="89" t="s">
        <v>51</v>
      </c>
      <c r="E421" s="89"/>
      <c r="F421" s="89"/>
    </row>
    <row r="422" spans="1:6" ht="30">
      <c r="A422" s="88" t="s">
        <v>334</v>
      </c>
      <c r="B422" s="88">
        <v>3</v>
      </c>
      <c r="C422" s="88" t="s">
        <v>50</v>
      </c>
      <c r="D422" s="88" t="s">
        <v>51</v>
      </c>
      <c r="E422" s="88"/>
      <c r="F422" s="88"/>
    </row>
    <row r="423" spans="1:6" ht="45.75">
      <c r="A423" s="89" t="s">
        <v>334</v>
      </c>
      <c r="B423" s="89">
        <v>3</v>
      </c>
      <c r="C423" s="89" t="s">
        <v>7</v>
      </c>
      <c r="D423" s="89" t="s">
        <v>335</v>
      </c>
      <c r="E423" s="89"/>
      <c r="F423" s="89"/>
    </row>
    <row r="424" spans="1:6" ht="30">
      <c r="A424" s="88" t="s">
        <v>334</v>
      </c>
      <c r="B424" s="88">
        <v>3</v>
      </c>
      <c r="C424" s="88" t="s">
        <v>19</v>
      </c>
      <c r="D424" s="88" t="s">
        <v>336</v>
      </c>
      <c r="E424" s="88"/>
      <c r="F424" s="88"/>
    </row>
    <row r="425" spans="1:6" ht="45.75">
      <c r="A425" s="89" t="s">
        <v>337</v>
      </c>
      <c r="B425" s="89">
        <v>3</v>
      </c>
      <c r="C425" s="89" t="s">
        <v>7</v>
      </c>
      <c r="D425" s="89" t="s">
        <v>335</v>
      </c>
      <c r="E425" s="89"/>
      <c r="F425" s="89"/>
    </row>
    <row r="426" spans="1:6" ht="30">
      <c r="A426" s="88" t="s">
        <v>337</v>
      </c>
      <c r="B426" s="88">
        <v>3</v>
      </c>
      <c r="C426" s="88" t="s">
        <v>53</v>
      </c>
      <c r="D426" s="88" t="s">
        <v>51</v>
      </c>
      <c r="E426" s="88"/>
      <c r="F426" s="88"/>
    </row>
    <row r="427" spans="1:6" ht="30">
      <c r="A427" s="89" t="s">
        <v>337</v>
      </c>
      <c r="B427" s="89">
        <v>3</v>
      </c>
      <c r="C427" s="89" t="s">
        <v>22</v>
      </c>
      <c r="D427" s="89" t="s">
        <v>338</v>
      </c>
      <c r="E427" s="89"/>
      <c r="F427" s="89"/>
    </row>
    <row r="428" spans="1:6" ht="30">
      <c r="A428" s="88" t="s">
        <v>337</v>
      </c>
      <c r="B428" s="88">
        <v>3</v>
      </c>
      <c r="C428" s="88" t="s">
        <v>19</v>
      </c>
      <c r="D428" s="88" t="s">
        <v>339</v>
      </c>
      <c r="E428" s="88"/>
      <c r="F428" s="88"/>
    </row>
    <row r="429" spans="1:6" ht="30">
      <c r="A429" s="89" t="s">
        <v>337</v>
      </c>
      <c r="B429" s="89">
        <v>3</v>
      </c>
      <c r="C429" s="89" t="s">
        <v>50</v>
      </c>
      <c r="D429" s="89" t="s">
        <v>51</v>
      </c>
      <c r="E429" s="89"/>
      <c r="F429" s="89"/>
    </row>
    <row r="430" spans="1:6" ht="45.75">
      <c r="A430" s="88" t="s">
        <v>337</v>
      </c>
      <c r="B430" s="88">
        <v>3</v>
      </c>
      <c r="C430" s="88" t="s">
        <v>11</v>
      </c>
      <c r="D430" s="88" t="s">
        <v>340</v>
      </c>
      <c r="E430" s="88"/>
      <c r="F430" s="88"/>
    </row>
    <row r="431" spans="1:6" ht="45.75">
      <c r="A431" s="89" t="s">
        <v>341</v>
      </c>
      <c r="B431" s="89">
        <v>3</v>
      </c>
      <c r="C431" s="89" t="s">
        <v>7</v>
      </c>
      <c r="D431" s="89" t="s">
        <v>131</v>
      </c>
      <c r="E431" s="89"/>
      <c r="F431" s="89"/>
    </row>
    <row r="432" spans="1:6" ht="30">
      <c r="A432" s="88" t="s">
        <v>341</v>
      </c>
      <c r="B432" s="88">
        <v>3</v>
      </c>
      <c r="C432" s="88" t="s">
        <v>22</v>
      </c>
      <c r="D432" s="88" t="s">
        <v>338</v>
      </c>
      <c r="E432" s="88"/>
      <c r="F432" s="88"/>
    </row>
    <row r="433" spans="1:6" ht="30">
      <c r="A433" s="89" t="s">
        <v>341</v>
      </c>
      <c r="B433" s="89">
        <v>3</v>
      </c>
      <c r="C433" s="89" t="s">
        <v>50</v>
      </c>
      <c r="D433" s="89" t="s">
        <v>51</v>
      </c>
      <c r="E433" s="89"/>
      <c r="F433" s="89"/>
    </row>
    <row r="434" spans="1:6" ht="45.75">
      <c r="A434" s="88" t="s">
        <v>342</v>
      </c>
      <c r="B434" s="88">
        <v>3</v>
      </c>
      <c r="C434" s="88" t="s">
        <v>7</v>
      </c>
      <c r="D434" s="88" t="s">
        <v>335</v>
      </c>
      <c r="E434" s="88"/>
      <c r="F434" s="88"/>
    </row>
    <row r="435" spans="1:6" ht="30">
      <c r="A435" s="89" t="s">
        <v>342</v>
      </c>
      <c r="B435" s="89">
        <v>3</v>
      </c>
      <c r="C435" s="89" t="s">
        <v>19</v>
      </c>
      <c r="D435" s="89" t="s">
        <v>339</v>
      </c>
      <c r="E435" s="89"/>
      <c r="F435" s="89"/>
    </row>
    <row r="436" spans="1:6" ht="30">
      <c r="A436" s="88" t="s">
        <v>342</v>
      </c>
      <c r="B436" s="88">
        <v>3</v>
      </c>
      <c r="C436" s="88" t="s">
        <v>22</v>
      </c>
      <c r="D436" s="88" t="s">
        <v>338</v>
      </c>
      <c r="E436" s="88"/>
      <c r="F436" s="88"/>
    </row>
    <row r="437" spans="1:6" ht="30">
      <c r="A437" s="89" t="s">
        <v>342</v>
      </c>
      <c r="B437" s="89">
        <v>3</v>
      </c>
      <c r="C437" s="89" t="s">
        <v>50</v>
      </c>
      <c r="D437" s="89" t="s">
        <v>51</v>
      </c>
      <c r="E437" s="89"/>
      <c r="F437" s="89"/>
    </row>
    <row r="438" spans="1:6" ht="45.75">
      <c r="A438" s="88" t="s">
        <v>343</v>
      </c>
      <c r="B438" s="88">
        <v>3</v>
      </c>
      <c r="C438" s="88" t="s">
        <v>7</v>
      </c>
      <c r="D438" s="88" t="s">
        <v>131</v>
      </c>
      <c r="E438" s="88"/>
      <c r="F438" s="88"/>
    </row>
    <row r="439" spans="1:6" ht="30">
      <c r="A439" s="89" t="s">
        <v>343</v>
      </c>
      <c r="B439" s="89">
        <v>3</v>
      </c>
      <c r="C439" s="89" t="s">
        <v>50</v>
      </c>
      <c r="D439" s="89" t="s">
        <v>51</v>
      </c>
      <c r="E439" s="89"/>
      <c r="F439" s="89"/>
    </row>
    <row r="440" spans="1:6" ht="30">
      <c r="A440" s="88" t="s">
        <v>343</v>
      </c>
      <c r="B440" s="88">
        <v>3</v>
      </c>
      <c r="C440" s="88" t="s">
        <v>22</v>
      </c>
      <c r="D440" s="88" t="s">
        <v>338</v>
      </c>
      <c r="E440" s="88"/>
      <c r="F440" s="88"/>
    </row>
    <row r="441" spans="1:6" ht="45.75">
      <c r="A441" s="89" t="s">
        <v>344</v>
      </c>
      <c r="B441" s="89">
        <v>3</v>
      </c>
      <c r="C441" s="89" t="s">
        <v>7</v>
      </c>
      <c r="D441" s="89" t="s">
        <v>335</v>
      </c>
      <c r="E441" s="89"/>
      <c r="F441" s="89"/>
    </row>
    <row r="442" spans="1:6" ht="30">
      <c r="A442" s="88" t="s">
        <v>344</v>
      </c>
      <c r="B442" s="88">
        <v>3</v>
      </c>
      <c r="C442" s="88" t="s">
        <v>50</v>
      </c>
      <c r="D442" s="88" t="s">
        <v>51</v>
      </c>
      <c r="E442" s="88"/>
      <c r="F442" s="88"/>
    </row>
    <row r="443" spans="1:6" ht="30">
      <c r="A443" s="89" t="s">
        <v>344</v>
      </c>
      <c r="B443" s="89">
        <v>3</v>
      </c>
      <c r="C443" s="89" t="s">
        <v>22</v>
      </c>
      <c r="D443" s="89" t="s">
        <v>338</v>
      </c>
      <c r="E443" s="89"/>
      <c r="F443" s="89"/>
    </row>
    <row r="444" spans="1:6" ht="30">
      <c r="A444" s="88" t="s">
        <v>344</v>
      </c>
      <c r="B444" s="88">
        <v>3</v>
      </c>
      <c r="C444" s="88" t="s">
        <v>19</v>
      </c>
      <c r="D444" s="88" t="s">
        <v>339</v>
      </c>
      <c r="E444" s="88"/>
      <c r="F444" s="88"/>
    </row>
    <row r="445" spans="1:6" ht="45.75">
      <c r="A445" s="89" t="s">
        <v>345</v>
      </c>
      <c r="B445" s="89">
        <v>1</v>
      </c>
      <c r="C445" s="89" t="s">
        <v>7</v>
      </c>
      <c r="D445" s="89" t="s">
        <v>32</v>
      </c>
      <c r="E445" s="89"/>
      <c r="F445" s="89"/>
    </row>
    <row r="446" spans="1:6" ht="45.75">
      <c r="A446" s="88" t="s">
        <v>346</v>
      </c>
      <c r="B446" s="88">
        <v>2</v>
      </c>
      <c r="C446" s="88" t="s">
        <v>7</v>
      </c>
      <c r="D446" s="88" t="s">
        <v>32</v>
      </c>
      <c r="E446" s="88"/>
      <c r="F446" s="88"/>
    </row>
    <row r="447" spans="1:6" ht="45.75">
      <c r="A447" s="89" t="s">
        <v>347</v>
      </c>
      <c r="B447" s="89">
        <v>3</v>
      </c>
      <c r="C447" s="89" t="s">
        <v>7</v>
      </c>
      <c r="D447" s="89" t="s">
        <v>32</v>
      </c>
      <c r="E447" s="89"/>
      <c r="F447" s="89"/>
    </row>
    <row r="448" spans="1:6">
      <c r="A448" s="88" t="s">
        <v>345</v>
      </c>
      <c r="B448" s="88">
        <v>1</v>
      </c>
      <c r="C448" s="88" t="s">
        <v>50</v>
      </c>
      <c r="D448" s="88" t="s">
        <v>51</v>
      </c>
      <c r="E448" s="88"/>
      <c r="F448" s="88"/>
    </row>
    <row r="449" spans="1:6">
      <c r="A449" s="89" t="s">
        <v>346</v>
      </c>
      <c r="B449" s="89">
        <v>2</v>
      </c>
      <c r="C449" s="89" t="s">
        <v>50</v>
      </c>
      <c r="D449" s="89" t="s">
        <v>51</v>
      </c>
      <c r="E449" s="89"/>
      <c r="F449" s="89"/>
    </row>
    <row r="450" spans="1:6">
      <c r="A450" s="88" t="s">
        <v>347</v>
      </c>
      <c r="B450" s="88">
        <v>3</v>
      </c>
      <c r="C450" s="88" t="s">
        <v>50</v>
      </c>
      <c r="D450" s="88" t="s">
        <v>51</v>
      </c>
      <c r="E450" s="88"/>
      <c r="F450" s="88"/>
    </row>
    <row r="451" spans="1:6">
      <c r="A451" s="89" t="s">
        <v>348</v>
      </c>
      <c r="B451" s="89">
        <v>1</v>
      </c>
      <c r="C451" s="89" t="s">
        <v>70</v>
      </c>
      <c r="D451" s="89" t="s">
        <v>51</v>
      </c>
      <c r="E451" s="89"/>
      <c r="F451" s="89"/>
    </row>
    <row r="452" spans="1:6">
      <c r="A452" s="88" t="s">
        <v>349</v>
      </c>
      <c r="B452" s="88">
        <v>2</v>
      </c>
      <c r="C452" s="88" t="s">
        <v>70</v>
      </c>
      <c r="D452" s="88" t="s">
        <v>51</v>
      </c>
      <c r="E452" s="88"/>
      <c r="F452" s="88"/>
    </row>
    <row r="453" spans="1:6">
      <c r="A453" s="89" t="s">
        <v>350</v>
      </c>
      <c r="B453" s="89">
        <v>3</v>
      </c>
      <c r="C453" s="89" t="s">
        <v>70</v>
      </c>
      <c r="D453" s="89" t="s">
        <v>51</v>
      </c>
      <c r="E453" s="89"/>
      <c r="F453" s="89"/>
    </row>
    <row r="454" spans="1:6" ht="45.75">
      <c r="A454" s="88" t="s">
        <v>348</v>
      </c>
      <c r="B454" s="88">
        <v>1</v>
      </c>
      <c r="C454" s="88" t="s">
        <v>7</v>
      </c>
      <c r="D454" s="88" t="s">
        <v>32</v>
      </c>
      <c r="E454" s="88"/>
      <c r="F454" s="88"/>
    </row>
    <row r="455" spans="1:6" ht="45.75">
      <c r="A455" s="89" t="s">
        <v>349</v>
      </c>
      <c r="B455" s="89">
        <v>2</v>
      </c>
      <c r="C455" s="89" t="s">
        <v>7</v>
      </c>
      <c r="D455" s="89" t="s">
        <v>32</v>
      </c>
      <c r="E455" s="89"/>
      <c r="F455" s="89"/>
    </row>
    <row r="456" spans="1:6" ht="45.75">
      <c r="A456" s="88" t="s">
        <v>350</v>
      </c>
      <c r="B456" s="88">
        <v>3</v>
      </c>
      <c r="C456" s="88" t="s">
        <v>7</v>
      </c>
      <c r="D456" s="88" t="s">
        <v>32</v>
      </c>
      <c r="E456" s="88"/>
      <c r="F456" s="88"/>
    </row>
    <row r="457" spans="1:6" ht="45.75">
      <c r="A457" s="89" t="s">
        <v>351</v>
      </c>
      <c r="B457" s="89">
        <v>4</v>
      </c>
      <c r="C457" s="89" t="s">
        <v>7</v>
      </c>
      <c r="D457" s="89" t="s">
        <v>32</v>
      </c>
      <c r="E457" s="89"/>
      <c r="F457" s="89"/>
    </row>
    <row r="458" spans="1:6" ht="45.75">
      <c r="A458" s="88" t="s">
        <v>352</v>
      </c>
      <c r="B458" s="88">
        <v>3</v>
      </c>
      <c r="C458" s="88" t="s">
        <v>7</v>
      </c>
      <c r="D458" s="88" t="s">
        <v>8</v>
      </c>
      <c r="E458" s="88"/>
      <c r="F458" s="88"/>
    </row>
    <row r="459" spans="1:6" ht="30">
      <c r="A459" s="89" t="s">
        <v>352</v>
      </c>
      <c r="B459" s="89">
        <v>3</v>
      </c>
      <c r="C459" s="89" t="s">
        <v>50</v>
      </c>
      <c r="D459" s="89" t="s">
        <v>51</v>
      </c>
      <c r="E459" s="89"/>
      <c r="F459" s="89"/>
    </row>
    <row r="460" spans="1:6" ht="45.75">
      <c r="A460" s="88" t="s">
        <v>352</v>
      </c>
      <c r="B460" s="88">
        <v>3</v>
      </c>
      <c r="C460" s="88" t="s">
        <v>112</v>
      </c>
      <c r="D460" s="88" t="s">
        <v>217</v>
      </c>
      <c r="E460" s="88"/>
      <c r="F460" s="88"/>
    </row>
    <row r="461" spans="1:6" ht="30">
      <c r="A461" s="89" t="s">
        <v>353</v>
      </c>
      <c r="B461" s="89">
        <v>1</v>
      </c>
      <c r="C461" s="89" t="s">
        <v>7</v>
      </c>
      <c r="D461" s="89" t="s">
        <v>91</v>
      </c>
      <c r="E461" s="89"/>
      <c r="F461" s="89"/>
    </row>
    <row r="462" spans="1:6" ht="30">
      <c r="A462" s="88" t="s">
        <v>354</v>
      </c>
      <c r="B462" s="88">
        <v>2</v>
      </c>
      <c r="C462" s="88" t="s">
        <v>7</v>
      </c>
      <c r="D462" s="88" t="s">
        <v>91</v>
      </c>
      <c r="E462" s="88"/>
      <c r="F462" s="88"/>
    </row>
    <row r="463" spans="1:6" ht="30">
      <c r="A463" s="89" t="s">
        <v>355</v>
      </c>
      <c r="B463" s="89">
        <v>3</v>
      </c>
      <c r="C463" s="89" t="s">
        <v>7</v>
      </c>
      <c r="D463" s="89" t="s">
        <v>91</v>
      </c>
      <c r="E463" s="89"/>
      <c r="F463" s="89"/>
    </row>
    <row r="464" spans="1:6">
      <c r="A464" s="88" t="s">
        <v>353</v>
      </c>
      <c r="B464" s="88">
        <v>1</v>
      </c>
      <c r="C464" s="88" t="s">
        <v>50</v>
      </c>
      <c r="D464" s="88" t="s">
        <v>51</v>
      </c>
      <c r="E464" s="88"/>
      <c r="F464" s="88"/>
    </row>
    <row r="465" spans="1:6">
      <c r="A465" s="89" t="s">
        <v>354</v>
      </c>
      <c r="B465" s="89">
        <v>2</v>
      </c>
      <c r="C465" s="89" t="s">
        <v>356</v>
      </c>
      <c r="D465" s="89" t="s">
        <v>51</v>
      </c>
      <c r="E465" s="89"/>
      <c r="F465" s="89"/>
    </row>
    <row r="466" spans="1:6">
      <c r="A466" s="88" t="s">
        <v>355</v>
      </c>
      <c r="B466" s="88">
        <v>3</v>
      </c>
      <c r="C466" s="88" t="s">
        <v>357</v>
      </c>
      <c r="D466" s="88" t="s">
        <v>51</v>
      </c>
      <c r="E466" s="88"/>
      <c r="F466" s="88"/>
    </row>
    <row r="467" spans="1:6">
      <c r="A467" s="89" t="s">
        <v>358</v>
      </c>
      <c r="B467" s="89">
        <v>1</v>
      </c>
      <c r="C467" s="89" t="s">
        <v>70</v>
      </c>
      <c r="D467" s="89" t="s">
        <v>51</v>
      </c>
      <c r="E467" s="89"/>
      <c r="F467" s="89"/>
    </row>
    <row r="468" spans="1:6">
      <c r="A468" s="88" t="s">
        <v>359</v>
      </c>
      <c r="B468" s="88">
        <v>2</v>
      </c>
      <c r="C468" s="88" t="s">
        <v>50</v>
      </c>
      <c r="D468" s="88" t="s">
        <v>51</v>
      </c>
      <c r="E468" s="88"/>
      <c r="F468" s="88"/>
    </row>
    <row r="469" spans="1:6">
      <c r="A469" s="89" t="s">
        <v>360</v>
      </c>
      <c r="B469" s="89">
        <v>3</v>
      </c>
      <c r="C469" s="89" t="s">
        <v>356</v>
      </c>
      <c r="D469" s="89" t="s">
        <v>51</v>
      </c>
      <c r="E469" s="89"/>
      <c r="F469" s="89"/>
    </row>
    <row r="470" spans="1:6" ht="30">
      <c r="A470" s="88" t="s">
        <v>358</v>
      </c>
      <c r="B470" s="88">
        <v>1</v>
      </c>
      <c r="C470" s="88" t="s">
        <v>7</v>
      </c>
      <c r="D470" s="88" t="s">
        <v>91</v>
      </c>
      <c r="E470" s="88"/>
      <c r="F470" s="88"/>
    </row>
    <row r="471" spans="1:6" ht="30">
      <c r="A471" s="89" t="s">
        <v>359</v>
      </c>
      <c r="B471" s="89">
        <v>2</v>
      </c>
      <c r="C471" s="89" t="s">
        <v>7</v>
      </c>
      <c r="D471" s="89" t="s">
        <v>91</v>
      </c>
      <c r="E471" s="89"/>
      <c r="F471" s="89"/>
    </row>
    <row r="472" spans="1:6" ht="30">
      <c r="A472" s="88" t="s">
        <v>360</v>
      </c>
      <c r="B472" s="88">
        <v>3</v>
      </c>
      <c r="C472" s="88" t="s">
        <v>7</v>
      </c>
      <c r="D472" s="88" t="s">
        <v>91</v>
      </c>
      <c r="E472" s="88"/>
      <c r="F472" s="88"/>
    </row>
    <row r="473" spans="1:6" ht="30">
      <c r="A473" s="89" t="s">
        <v>361</v>
      </c>
      <c r="B473" s="89">
        <v>4</v>
      </c>
      <c r="C473" s="89" t="s">
        <v>7</v>
      </c>
      <c r="D473" s="89" t="s">
        <v>91</v>
      </c>
      <c r="E473" s="89"/>
      <c r="F473" s="89"/>
    </row>
    <row r="474" spans="1:6" ht="45.75">
      <c r="A474" s="88" t="s">
        <v>362</v>
      </c>
      <c r="B474" s="88">
        <v>3</v>
      </c>
      <c r="C474" s="88" t="s">
        <v>7</v>
      </c>
      <c r="D474" s="88" t="s">
        <v>8</v>
      </c>
      <c r="E474" s="88"/>
      <c r="F474" s="88"/>
    </row>
    <row r="475" spans="1:6" ht="45.75">
      <c r="A475" s="89" t="s">
        <v>362</v>
      </c>
      <c r="B475" s="89">
        <v>3</v>
      </c>
      <c r="C475" s="89" t="s">
        <v>75</v>
      </c>
      <c r="D475" s="89" t="s">
        <v>76</v>
      </c>
      <c r="E475" s="89"/>
      <c r="F475" s="89"/>
    </row>
    <row r="476" spans="1:6" ht="45.75">
      <c r="A476" s="88" t="s">
        <v>362</v>
      </c>
      <c r="B476" s="88">
        <v>3</v>
      </c>
      <c r="C476" s="88" t="s">
        <v>112</v>
      </c>
      <c r="D476" s="88" t="s">
        <v>217</v>
      </c>
      <c r="E476" s="88"/>
      <c r="F476" s="88"/>
    </row>
    <row r="477" spans="1:6" ht="45.75">
      <c r="A477" s="89" t="s">
        <v>363</v>
      </c>
      <c r="B477" s="89">
        <v>3</v>
      </c>
      <c r="C477" s="89" t="s">
        <v>7</v>
      </c>
      <c r="D477" s="89" t="s">
        <v>8</v>
      </c>
      <c r="E477" s="89"/>
      <c r="F477" s="89"/>
    </row>
    <row r="478" spans="1:6" ht="45.75">
      <c r="A478" s="88" t="s">
        <v>363</v>
      </c>
      <c r="B478" s="88">
        <v>3</v>
      </c>
      <c r="C478" s="88" t="s">
        <v>75</v>
      </c>
      <c r="D478" s="88" t="s">
        <v>76</v>
      </c>
      <c r="E478" s="88"/>
      <c r="F478" s="88"/>
    </row>
    <row r="479" spans="1:6" ht="45.75">
      <c r="A479" s="89" t="s">
        <v>363</v>
      </c>
      <c r="B479" s="89">
        <v>3</v>
      </c>
      <c r="C479" s="89" t="s">
        <v>112</v>
      </c>
      <c r="D479" s="89" t="s">
        <v>217</v>
      </c>
      <c r="E479" s="89"/>
      <c r="F479" s="89"/>
    </row>
    <row r="480" spans="1:6" ht="45.75">
      <c r="A480" s="88" t="s">
        <v>364</v>
      </c>
      <c r="B480" s="88">
        <v>3</v>
      </c>
      <c r="C480" s="88" t="s">
        <v>7</v>
      </c>
      <c r="D480" s="88" t="s">
        <v>8</v>
      </c>
      <c r="E480" s="88"/>
      <c r="F480" s="88"/>
    </row>
    <row r="481" spans="1:6" ht="45.75">
      <c r="A481" s="89" t="s">
        <v>364</v>
      </c>
      <c r="B481" s="89">
        <v>3</v>
      </c>
      <c r="C481" s="89" t="s">
        <v>75</v>
      </c>
      <c r="D481" s="89" t="s">
        <v>76</v>
      </c>
      <c r="E481" s="89"/>
      <c r="F481" s="89"/>
    </row>
    <row r="482" spans="1:6" ht="45.75">
      <c r="A482" s="88" t="s">
        <v>364</v>
      </c>
      <c r="B482" s="88">
        <v>3</v>
      </c>
      <c r="C482" s="88" t="s">
        <v>112</v>
      </c>
      <c r="D482" s="88" t="s">
        <v>217</v>
      </c>
      <c r="E482" s="88"/>
      <c r="F482" s="88"/>
    </row>
    <row r="483" spans="1:6" ht="45.75">
      <c r="A483" s="89" t="s">
        <v>365</v>
      </c>
      <c r="B483" s="89">
        <v>3</v>
      </c>
      <c r="C483" s="89" t="s">
        <v>7</v>
      </c>
      <c r="D483" s="89" t="s">
        <v>366</v>
      </c>
      <c r="E483" s="89"/>
      <c r="F483" s="89"/>
    </row>
    <row r="484" spans="1:6" ht="45.75">
      <c r="A484" s="88" t="s">
        <v>365</v>
      </c>
      <c r="B484" s="88">
        <v>3</v>
      </c>
      <c r="C484" s="88" t="s">
        <v>75</v>
      </c>
      <c r="D484" s="88" t="s">
        <v>76</v>
      </c>
      <c r="E484" s="88"/>
      <c r="F484" s="88"/>
    </row>
    <row r="485" spans="1:6" ht="45.75">
      <c r="A485" s="89" t="s">
        <v>365</v>
      </c>
      <c r="B485" s="89">
        <v>3</v>
      </c>
      <c r="C485" s="89" t="s">
        <v>112</v>
      </c>
      <c r="D485" s="89" t="s">
        <v>217</v>
      </c>
      <c r="E485" s="89"/>
      <c r="F485" s="89"/>
    </row>
    <row r="486" spans="1:6" ht="30">
      <c r="A486" s="88" t="s">
        <v>367</v>
      </c>
      <c r="B486" s="88">
        <v>1</v>
      </c>
      <c r="C486" s="88" t="s">
        <v>7</v>
      </c>
      <c r="D486" s="88" t="s">
        <v>91</v>
      </c>
      <c r="E486" s="88"/>
      <c r="F486" s="88"/>
    </row>
    <row r="487" spans="1:6" ht="30">
      <c r="A487" s="89" t="s">
        <v>368</v>
      </c>
      <c r="B487" s="89">
        <v>2</v>
      </c>
      <c r="C487" s="89" t="s">
        <v>7</v>
      </c>
      <c r="D487" s="89" t="s">
        <v>91</v>
      </c>
      <c r="E487" s="89"/>
      <c r="F487" s="89"/>
    </row>
    <row r="488" spans="1:6" ht="30">
      <c r="A488" s="88" t="s">
        <v>369</v>
      </c>
      <c r="B488" s="88">
        <v>3</v>
      </c>
      <c r="C488" s="88" t="s">
        <v>7</v>
      </c>
      <c r="D488" s="88" t="s">
        <v>207</v>
      </c>
      <c r="E488" s="88"/>
      <c r="F488" s="88"/>
    </row>
    <row r="489" spans="1:6" ht="30">
      <c r="A489" s="89" t="s">
        <v>370</v>
      </c>
      <c r="B489" s="89">
        <v>1</v>
      </c>
      <c r="C489" s="89" t="s">
        <v>7</v>
      </c>
      <c r="D489" s="89" t="s">
        <v>91</v>
      </c>
      <c r="E489" s="89"/>
      <c r="F489" s="89"/>
    </row>
    <row r="490" spans="1:6" ht="30">
      <c r="A490" s="88" t="s">
        <v>371</v>
      </c>
      <c r="B490" s="88">
        <v>2</v>
      </c>
      <c r="C490" s="88" t="s">
        <v>7</v>
      </c>
      <c r="D490" s="88" t="s">
        <v>91</v>
      </c>
      <c r="E490" s="88"/>
      <c r="F490" s="88"/>
    </row>
    <row r="491" spans="1:6" ht="30">
      <c r="A491" s="89" t="s">
        <v>372</v>
      </c>
      <c r="B491" s="89">
        <v>3</v>
      </c>
      <c r="C491" s="89" t="s">
        <v>7</v>
      </c>
      <c r="D491" s="89" t="s">
        <v>91</v>
      </c>
      <c r="E491" s="89"/>
      <c r="F491" s="89"/>
    </row>
    <row r="492" spans="1:6" ht="30">
      <c r="A492" s="88" t="s">
        <v>373</v>
      </c>
      <c r="B492" s="88">
        <v>4</v>
      </c>
      <c r="C492" s="88" t="s">
        <v>7</v>
      </c>
      <c r="D492" s="88" t="s">
        <v>91</v>
      </c>
      <c r="E492" s="88"/>
      <c r="F492" s="88"/>
    </row>
    <row r="493" spans="1:6" ht="45.75">
      <c r="A493" s="89" t="s">
        <v>374</v>
      </c>
      <c r="B493" s="89">
        <v>1</v>
      </c>
      <c r="C493" s="89" t="s">
        <v>7</v>
      </c>
      <c r="D493" s="89" t="s">
        <v>48</v>
      </c>
      <c r="E493" s="89"/>
      <c r="F493" s="89"/>
    </row>
    <row r="494" spans="1:6" ht="30">
      <c r="A494" s="88" t="s">
        <v>374</v>
      </c>
      <c r="B494" s="88">
        <v>1</v>
      </c>
      <c r="C494" s="88" t="s">
        <v>19</v>
      </c>
      <c r="D494" s="88" t="s">
        <v>109</v>
      </c>
      <c r="E494" s="88"/>
      <c r="F494" s="88"/>
    </row>
    <row r="495" spans="1:6" ht="60.75">
      <c r="A495" s="89" t="s">
        <v>374</v>
      </c>
      <c r="B495" s="89">
        <v>1</v>
      </c>
      <c r="C495" s="89" t="s">
        <v>54</v>
      </c>
      <c r="D495" s="89" t="s">
        <v>375</v>
      </c>
      <c r="E495" s="89"/>
      <c r="F495" s="89"/>
    </row>
    <row r="496" spans="1:6" ht="45.75">
      <c r="A496" s="88" t="s">
        <v>376</v>
      </c>
      <c r="B496" s="88">
        <v>1</v>
      </c>
      <c r="C496" s="88" t="s">
        <v>7</v>
      </c>
      <c r="D496" s="88" t="s">
        <v>48</v>
      </c>
      <c r="E496" s="88"/>
      <c r="F496" s="88"/>
    </row>
    <row r="497" spans="1:6">
      <c r="A497" s="89" t="s">
        <v>376</v>
      </c>
      <c r="B497" s="89">
        <v>1</v>
      </c>
      <c r="C497" s="89" t="s">
        <v>19</v>
      </c>
      <c r="D497" s="89" t="s">
        <v>121</v>
      </c>
      <c r="E497" s="89"/>
      <c r="F497" s="89"/>
    </row>
    <row r="498" spans="1:6" ht="60.75">
      <c r="A498" s="88" t="s">
        <v>376</v>
      </c>
      <c r="B498" s="88">
        <v>1</v>
      </c>
      <c r="C498" s="88" t="s">
        <v>54</v>
      </c>
      <c r="D498" s="88" t="s">
        <v>377</v>
      </c>
      <c r="E498" s="88"/>
      <c r="F498" s="88"/>
    </row>
    <row r="499" spans="1:6" ht="45.75">
      <c r="A499" s="89" t="s">
        <v>378</v>
      </c>
      <c r="B499" s="89">
        <v>1</v>
      </c>
      <c r="C499" s="89" t="s">
        <v>7</v>
      </c>
      <c r="D499" s="89" t="s">
        <v>48</v>
      </c>
      <c r="E499" s="89"/>
      <c r="F499" s="89"/>
    </row>
    <row r="500" spans="1:6" ht="45.75">
      <c r="A500" s="88" t="s">
        <v>378</v>
      </c>
      <c r="B500" s="88">
        <v>1</v>
      </c>
      <c r="C500" s="88" t="s">
        <v>54</v>
      </c>
      <c r="D500" s="88" t="s">
        <v>379</v>
      </c>
      <c r="E500" s="88"/>
      <c r="F500" s="88"/>
    </row>
    <row r="501" spans="1:6" ht="45.75">
      <c r="A501" s="89" t="s">
        <v>380</v>
      </c>
      <c r="B501" s="89">
        <v>1</v>
      </c>
      <c r="C501" s="89" t="s">
        <v>7</v>
      </c>
      <c r="D501" s="89" t="s">
        <v>48</v>
      </c>
      <c r="E501" s="89"/>
      <c r="F501" s="89"/>
    </row>
    <row r="502" spans="1:6" ht="45.75">
      <c r="A502" s="88" t="s">
        <v>380</v>
      </c>
      <c r="B502" s="88">
        <v>1</v>
      </c>
      <c r="C502" s="88" t="s">
        <v>54</v>
      </c>
      <c r="D502" s="88" t="s">
        <v>379</v>
      </c>
      <c r="E502" s="88"/>
      <c r="F502" s="88"/>
    </row>
    <row r="503" spans="1:6" ht="45.75">
      <c r="A503" s="89" t="s">
        <v>381</v>
      </c>
      <c r="B503" s="89">
        <v>1</v>
      </c>
      <c r="C503" s="89" t="s">
        <v>7</v>
      </c>
      <c r="D503" s="89" t="s">
        <v>48</v>
      </c>
      <c r="E503" s="89"/>
      <c r="F503" s="89"/>
    </row>
    <row r="504" spans="1:6" ht="45.75">
      <c r="A504" s="88" t="s">
        <v>381</v>
      </c>
      <c r="B504" s="88">
        <v>1</v>
      </c>
      <c r="C504" s="88" t="s">
        <v>54</v>
      </c>
      <c r="D504" s="88" t="s">
        <v>55</v>
      </c>
      <c r="E504" s="88"/>
      <c r="F504" s="88"/>
    </row>
    <row r="505" spans="1:6" ht="45.75">
      <c r="A505" s="89" t="s">
        <v>382</v>
      </c>
      <c r="B505" s="89">
        <v>1</v>
      </c>
      <c r="C505" s="89" t="s">
        <v>7</v>
      </c>
      <c r="D505" s="89" t="s">
        <v>48</v>
      </c>
      <c r="E505" s="89"/>
      <c r="F505" s="89"/>
    </row>
    <row r="506" spans="1:6" ht="45.75">
      <c r="A506" s="88" t="s">
        <v>382</v>
      </c>
      <c r="B506" s="88">
        <v>1</v>
      </c>
      <c r="C506" s="88" t="s">
        <v>54</v>
      </c>
      <c r="D506" s="88" t="s">
        <v>55</v>
      </c>
      <c r="E506" s="88"/>
      <c r="F506" s="88"/>
    </row>
    <row r="507" spans="1:6" ht="45.75">
      <c r="A507" s="89" t="s">
        <v>383</v>
      </c>
      <c r="B507" s="89">
        <v>1</v>
      </c>
      <c r="C507" s="89" t="s">
        <v>7</v>
      </c>
      <c r="D507" s="89" t="s">
        <v>48</v>
      </c>
      <c r="E507" s="89"/>
      <c r="F507" s="89"/>
    </row>
    <row r="508" spans="1:6" ht="45.75">
      <c r="A508" s="88" t="s">
        <v>383</v>
      </c>
      <c r="B508" s="88">
        <v>1</v>
      </c>
      <c r="C508" s="88" t="s">
        <v>54</v>
      </c>
      <c r="D508" s="88" t="s">
        <v>55</v>
      </c>
      <c r="E508" s="88"/>
      <c r="F508" s="88"/>
    </row>
    <row r="509" spans="1:6" ht="45.75">
      <c r="A509" s="89" t="s">
        <v>384</v>
      </c>
      <c r="B509" s="89">
        <v>2</v>
      </c>
      <c r="C509" s="89" t="s">
        <v>7</v>
      </c>
      <c r="D509" s="89" t="s">
        <v>48</v>
      </c>
      <c r="E509" s="89"/>
      <c r="F509" s="89"/>
    </row>
    <row r="510" spans="1:6" ht="45.75">
      <c r="A510" s="88" t="s">
        <v>384</v>
      </c>
      <c r="B510" s="88">
        <v>2</v>
      </c>
      <c r="C510" s="88" t="s">
        <v>54</v>
      </c>
      <c r="D510" s="88" t="s">
        <v>55</v>
      </c>
      <c r="E510" s="88"/>
      <c r="F510" s="88"/>
    </row>
    <row r="511" spans="1:6" ht="45.75">
      <c r="A511" s="89" t="s">
        <v>385</v>
      </c>
      <c r="B511" s="89">
        <v>3</v>
      </c>
      <c r="C511" s="89" t="s">
        <v>7</v>
      </c>
      <c r="D511" s="89" t="s">
        <v>48</v>
      </c>
      <c r="E511" s="89"/>
      <c r="F511" s="89"/>
    </row>
    <row r="512" spans="1:6" ht="45.75">
      <c r="A512" s="88" t="s">
        <v>385</v>
      </c>
      <c r="B512" s="88">
        <v>3</v>
      </c>
      <c r="C512" s="88" t="s">
        <v>54</v>
      </c>
      <c r="D512" s="88" t="s">
        <v>55</v>
      </c>
      <c r="E512" s="88"/>
      <c r="F512" s="88"/>
    </row>
    <row r="513" spans="1:6" ht="45.75">
      <c r="A513" s="89" t="s">
        <v>386</v>
      </c>
      <c r="B513" s="89">
        <v>1</v>
      </c>
      <c r="C513" s="89" t="s">
        <v>7</v>
      </c>
      <c r="D513" s="89" t="s">
        <v>48</v>
      </c>
      <c r="E513" s="89"/>
      <c r="F513" s="89"/>
    </row>
    <row r="514" spans="1:6" ht="45.75">
      <c r="A514" s="88" t="s">
        <v>386</v>
      </c>
      <c r="B514" s="88">
        <v>1</v>
      </c>
      <c r="C514" s="88" t="s">
        <v>54</v>
      </c>
      <c r="D514" s="88" t="s">
        <v>55</v>
      </c>
      <c r="E514" s="88"/>
      <c r="F514" s="88"/>
    </row>
    <row r="515" spans="1:6" ht="45.75">
      <c r="A515" s="89" t="s">
        <v>387</v>
      </c>
      <c r="B515" s="89">
        <v>1</v>
      </c>
      <c r="C515" s="89" t="s">
        <v>7</v>
      </c>
      <c r="D515" s="89" t="s">
        <v>115</v>
      </c>
      <c r="E515" s="89"/>
      <c r="F515" s="89"/>
    </row>
    <row r="516" spans="1:6" ht="45.75">
      <c r="A516" s="88" t="s">
        <v>387</v>
      </c>
      <c r="B516" s="88">
        <v>1</v>
      </c>
      <c r="C516" s="88" t="s">
        <v>54</v>
      </c>
      <c r="D516" s="88" t="s">
        <v>55</v>
      </c>
      <c r="E516" s="88"/>
      <c r="F516" s="88"/>
    </row>
    <row r="517" spans="1:6" ht="45.75">
      <c r="A517" s="89" t="s">
        <v>388</v>
      </c>
      <c r="B517" s="89">
        <v>1</v>
      </c>
      <c r="C517" s="89" t="s">
        <v>7</v>
      </c>
      <c r="D517" s="89" t="s">
        <v>48</v>
      </c>
      <c r="E517" s="89"/>
      <c r="F517" s="89"/>
    </row>
    <row r="518" spans="1:6" ht="45.75">
      <c r="A518" s="88" t="s">
        <v>388</v>
      </c>
      <c r="B518" s="88">
        <v>1</v>
      </c>
      <c r="C518" s="88" t="s">
        <v>54</v>
      </c>
      <c r="D518" s="88" t="s">
        <v>55</v>
      </c>
      <c r="E518" s="88"/>
      <c r="F518" s="88"/>
    </row>
    <row r="519" spans="1:6" ht="30">
      <c r="A519" s="89" t="s">
        <v>388</v>
      </c>
      <c r="B519" s="89">
        <v>1</v>
      </c>
      <c r="C519" s="89" t="s">
        <v>22</v>
      </c>
      <c r="D519" s="89" t="s">
        <v>389</v>
      </c>
      <c r="E519" s="89"/>
      <c r="F519" s="89"/>
    </row>
    <row r="520" spans="1:6" ht="45.75">
      <c r="A520" s="88" t="s">
        <v>390</v>
      </c>
      <c r="B520" s="88">
        <v>3</v>
      </c>
      <c r="C520" s="88" t="s">
        <v>7</v>
      </c>
      <c r="D520" s="88" t="s">
        <v>48</v>
      </c>
      <c r="E520" s="88"/>
      <c r="F520" s="88"/>
    </row>
    <row r="521" spans="1:6" ht="45.75">
      <c r="A521" s="89" t="s">
        <v>390</v>
      </c>
      <c r="B521" s="89">
        <v>3</v>
      </c>
      <c r="C521" s="89" t="s">
        <v>54</v>
      </c>
      <c r="D521" s="89" t="s">
        <v>55</v>
      </c>
      <c r="E521" s="89"/>
      <c r="F521" s="89"/>
    </row>
    <row r="522" spans="1:6" ht="30">
      <c r="A522" s="88" t="s">
        <v>390</v>
      </c>
      <c r="B522" s="88">
        <v>3</v>
      </c>
      <c r="C522" s="88" t="s">
        <v>19</v>
      </c>
      <c r="D522" s="88" t="s">
        <v>109</v>
      </c>
      <c r="E522" s="88"/>
      <c r="F522" s="88"/>
    </row>
    <row r="523" spans="1:6" ht="45.75">
      <c r="A523" s="89" t="s">
        <v>391</v>
      </c>
      <c r="B523" s="89">
        <v>3</v>
      </c>
      <c r="C523" s="89" t="s">
        <v>7</v>
      </c>
      <c r="D523" s="89" t="s">
        <v>48</v>
      </c>
      <c r="E523" s="89"/>
      <c r="F523" s="89"/>
    </row>
    <row r="524" spans="1:6" ht="45.75">
      <c r="A524" s="88" t="s">
        <v>391</v>
      </c>
      <c r="B524" s="88">
        <v>3</v>
      </c>
      <c r="C524" s="88" t="s">
        <v>54</v>
      </c>
      <c r="D524" s="88" t="s">
        <v>55</v>
      </c>
      <c r="E524" s="88"/>
      <c r="F524" s="88"/>
    </row>
    <row r="525" spans="1:6" ht="30">
      <c r="A525" s="89" t="s">
        <v>391</v>
      </c>
      <c r="B525" s="89">
        <v>3</v>
      </c>
      <c r="C525" s="89" t="s">
        <v>19</v>
      </c>
      <c r="D525" s="89" t="s">
        <v>121</v>
      </c>
      <c r="E525" s="89"/>
      <c r="F525" s="89"/>
    </row>
    <row r="526" spans="1:6" ht="45.75">
      <c r="A526" s="88" t="s">
        <v>392</v>
      </c>
      <c r="B526" s="88">
        <v>3</v>
      </c>
      <c r="C526" s="88" t="s">
        <v>7</v>
      </c>
      <c r="D526" s="88" t="s">
        <v>48</v>
      </c>
      <c r="E526" s="88"/>
      <c r="F526" s="88"/>
    </row>
    <row r="527" spans="1:6" ht="60.75">
      <c r="A527" s="89" t="s">
        <v>392</v>
      </c>
      <c r="B527" s="89">
        <v>3</v>
      </c>
      <c r="C527" s="89" t="s">
        <v>54</v>
      </c>
      <c r="D527" s="89" t="s">
        <v>108</v>
      </c>
      <c r="E527" s="89"/>
      <c r="F527" s="89"/>
    </row>
    <row r="528" spans="1:6" ht="45.75">
      <c r="A528" s="88" t="s">
        <v>393</v>
      </c>
      <c r="B528" s="88">
        <v>1</v>
      </c>
      <c r="C528" s="88" t="s">
        <v>7</v>
      </c>
      <c r="D528" s="88" t="s">
        <v>65</v>
      </c>
      <c r="E528" s="88"/>
      <c r="F528" s="88"/>
    </row>
    <row r="529" spans="1:6" ht="45.75">
      <c r="A529" s="89" t="s">
        <v>394</v>
      </c>
      <c r="B529" s="89">
        <v>2</v>
      </c>
      <c r="C529" s="89" t="s">
        <v>7</v>
      </c>
      <c r="D529" s="89" t="s">
        <v>65</v>
      </c>
      <c r="E529" s="89"/>
      <c r="F529" s="89"/>
    </row>
    <row r="530" spans="1:6" ht="45.75">
      <c r="A530" s="88" t="s">
        <v>395</v>
      </c>
      <c r="B530" s="88">
        <v>3</v>
      </c>
      <c r="C530" s="88" t="s">
        <v>7</v>
      </c>
      <c r="D530" s="88" t="s">
        <v>65</v>
      </c>
      <c r="E530" s="88"/>
      <c r="F530" s="88"/>
    </row>
    <row r="531" spans="1:6" ht="45.75">
      <c r="A531" s="89" t="s">
        <v>396</v>
      </c>
      <c r="B531" s="89">
        <v>1</v>
      </c>
      <c r="C531" s="89" t="s">
        <v>7</v>
      </c>
      <c r="D531" s="89" t="s">
        <v>65</v>
      </c>
      <c r="E531" s="89"/>
      <c r="F531" s="89"/>
    </row>
    <row r="532" spans="1:6" ht="60" customHeight="1">
      <c r="A532" s="88" t="s">
        <v>397</v>
      </c>
      <c r="B532" s="88">
        <v>2</v>
      </c>
      <c r="C532" s="88" t="s">
        <v>7</v>
      </c>
      <c r="D532" s="88" t="s">
        <v>69</v>
      </c>
      <c r="E532" s="88"/>
      <c r="F532" s="88"/>
    </row>
    <row r="533" spans="1:6" ht="45.75">
      <c r="A533" s="89" t="s">
        <v>398</v>
      </c>
      <c r="B533" s="89">
        <v>3</v>
      </c>
      <c r="C533" s="89" t="s">
        <v>7</v>
      </c>
      <c r="D533" s="89" t="s">
        <v>65</v>
      </c>
      <c r="E533" s="89"/>
      <c r="F533" s="89"/>
    </row>
    <row r="534" spans="1:6" ht="45.75">
      <c r="A534" s="88" t="s">
        <v>399</v>
      </c>
      <c r="B534" s="88">
        <v>4</v>
      </c>
      <c r="C534" s="88" t="s">
        <v>7</v>
      </c>
      <c r="D534" s="88" t="s">
        <v>65</v>
      </c>
      <c r="E534" s="88"/>
      <c r="F534" s="88"/>
    </row>
    <row r="535" spans="1:6" ht="45.75">
      <c r="A535" s="89" t="s">
        <v>400</v>
      </c>
      <c r="B535" s="89">
        <v>3</v>
      </c>
      <c r="C535" s="89" t="s">
        <v>7</v>
      </c>
      <c r="D535" s="89" t="s">
        <v>401</v>
      </c>
      <c r="E535" s="89"/>
      <c r="F535" s="89"/>
    </row>
    <row r="536" spans="1:6" ht="45.75">
      <c r="A536" s="88" t="s">
        <v>400</v>
      </c>
      <c r="B536" s="88">
        <v>3</v>
      </c>
      <c r="C536" s="88" t="s">
        <v>22</v>
      </c>
      <c r="D536" s="88" t="s">
        <v>389</v>
      </c>
      <c r="E536" s="88"/>
      <c r="F536" s="88"/>
    </row>
    <row r="537" spans="1:6" ht="45.75">
      <c r="A537" s="89" t="s">
        <v>400</v>
      </c>
      <c r="B537" s="89">
        <v>3</v>
      </c>
      <c r="C537" s="89" t="s">
        <v>19</v>
      </c>
      <c r="D537" s="89" t="s">
        <v>402</v>
      </c>
      <c r="E537" s="89"/>
      <c r="F537" s="89"/>
    </row>
    <row r="538" spans="1:6" ht="30">
      <c r="A538" s="88" t="s">
        <v>403</v>
      </c>
      <c r="B538" s="88">
        <v>3</v>
      </c>
      <c r="C538" s="88" t="s">
        <v>7</v>
      </c>
      <c r="D538" s="88" t="s">
        <v>401</v>
      </c>
      <c r="E538" s="88"/>
      <c r="F538" s="88"/>
    </row>
    <row r="539" spans="1:6" ht="30">
      <c r="A539" s="89" t="s">
        <v>403</v>
      </c>
      <c r="B539" s="89">
        <v>3</v>
      </c>
      <c r="C539" s="89" t="s">
        <v>22</v>
      </c>
      <c r="D539" s="89" t="s">
        <v>389</v>
      </c>
      <c r="E539" s="89"/>
      <c r="F539" s="89"/>
    </row>
    <row r="540" spans="1:6" ht="30">
      <c r="A540" s="88" t="s">
        <v>403</v>
      </c>
      <c r="B540" s="88">
        <v>3</v>
      </c>
      <c r="C540" s="88" t="s">
        <v>19</v>
      </c>
      <c r="D540" s="88" t="s">
        <v>402</v>
      </c>
      <c r="E540" s="88"/>
      <c r="F540" s="88"/>
    </row>
    <row r="541" spans="1:6" ht="45.75">
      <c r="A541" s="89" t="s">
        <v>404</v>
      </c>
      <c r="B541" s="89">
        <v>3</v>
      </c>
      <c r="C541" s="89" t="s">
        <v>7</v>
      </c>
      <c r="D541" s="89" t="s">
        <v>8</v>
      </c>
      <c r="E541" s="89"/>
      <c r="F541" s="89"/>
    </row>
    <row r="542" spans="1:6" ht="30">
      <c r="A542" s="88" t="s">
        <v>404</v>
      </c>
      <c r="B542" s="88">
        <v>3</v>
      </c>
      <c r="C542" s="88" t="s">
        <v>22</v>
      </c>
      <c r="D542" s="88" t="s">
        <v>389</v>
      </c>
      <c r="E542" s="88"/>
      <c r="F542" s="88"/>
    </row>
    <row r="543" spans="1:6" ht="30">
      <c r="A543" s="89" t="s">
        <v>405</v>
      </c>
      <c r="B543" s="89">
        <v>3</v>
      </c>
      <c r="C543" s="89" t="s">
        <v>7</v>
      </c>
      <c r="D543" s="89" t="s">
        <v>401</v>
      </c>
      <c r="E543" s="89"/>
      <c r="F543" s="89"/>
    </row>
    <row r="544" spans="1:6" ht="30">
      <c r="A544" s="88" t="s">
        <v>405</v>
      </c>
      <c r="B544" s="88">
        <v>3</v>
      </c>
      <c r="C544" s="88" t="s">
        <v>22</v>
      </c>
      <c r="D544" s="88" t="s">
        <v>389</v>
      </c>
      <c r="E544" s="88"/>
      <c r="F544" s="88"/>
    </row>
    <row r="545" spans="1:6" ht="30">
      <c r="A545" s="89" t="s">
        <v>405</v>
      </c>
      <c r="B545" s="89">
        <v>3</v>
      </c>
      <c r="C545" s="89" t="s">
        <v>19</v>
      </c>
      <c r="D545" s="89" t="s">
        <v>406</v>
      </c>
      <c r="E545" s="89"/>
      <c r="F545" s="89"/>
    </row>
    <row r="546" spans="1:6" ht="45.75">
      <c r="A546" s="88" t="s">
        <v>407</v>
      </c>
      <c r="B546" s="88">
        <v>2</v>
      </c>
      <c r="C546" s="88" t="s">
        <v>7</v>
      </c>
      <c r="D546" s="88" t="s">
        <v>216</v>
      </c>
      <c r="E546" s="88"/>
      <c r="F546" s="88"/>
    </row>
    <row r="547" spans="1:6" ht="45.75">
      <c r="A547" s="89" t="s">
        <v>407</v>
      </c>
      <c r="B547" s="89">
        <v>2</v>
      </c>
      <c r="C547" s="89" t="s">
        <v>112</v>
      </c>
      <c r="D547" s="89" t="s">
        <v>408</v>
      </c>
      <c r="E547" s="89"/>
      <c r="F547" s="89"/>
    </row>
    <row r="548" spans="1:6" ht="30">
      <c r="A548" s="88" t="s">
        <v>407</v>
      </c>
      <c r="B548" s="88">
        <v>2</v>
      </c>
      <c r="C548" s="88" t="s">
        <v>22</v>
      </c>
      <c r="D548" s="88" t="s">
        <v>389</v>
      </c>
      <c r="E548" s="88"/>
      <c r="F548" s="88"/>
    </row>
    <row r="549" spans="1:6" ht="30">
      <c r="A549" s="89" t="s">
        <v>407</v>
      </c>
      <c r="B549" s="89">
        <v>2</v>
      </c>
      <c r="C549" s="89" t="s">
        <v>19</v>
      </c>
      <c r="D549" s="89" t="s">
        <v>409</v>
      </c>
      <c r="E549" s="89"/>
      <c r="F549" s="89"/>
    </row>
    <row r="550" spans="1:6" ht="45.75">
      <c r="A550" s="88" t="s">
        <v>410</v>
      </c>
      <c r="B550" s="88">
        <v>2</v>
      </c>
      <c r="C550" s="88" t="s">
        <v>7</v>
      </c>
      <c r="D550" s="88" t="s">
        <v>411</v>
      </c>
      <c r="E550" s="88"/>
      <c r="F550" s="88"/>
    </row>
    <row r="551" spans="1:6" ht="45.75">
      <c r="A551" s="89" t="s">
        <v>410</v>
      </c>
      <c r="B551" s="89">
        <v>2</v>
      </c>
      <c r="C551" s="89" t="s">
        <v>19</v>
      </c>
      <c r="D551" s="89" t="s">
        <v>412</v>
      </c>
      <c r="E551" s="89"/>
      <c r="F551" s="89"/>
    </row>
    <row r="552" spans="1:6" ht="30">
      <c r="A552" s="88" t="s">
        <v>413</v>
      </c>
      <c r="B552" s="88">
        <v>3</v>
      </c>
      <c r="C552" s="88" t="s">
        <v>7</v>
      </c>
      <c r="D552" s="88" t="s">
        <v>414</v>
      </c>
      <c r="E552" s="88"/>
      <c r="F552" s="88"/>
    </row>
    <row r="553" spans="1:6" ht="30">
      <c r="A553" s="89" t="s">
        <v>413</v>
      </c>
      <c r="B553" s="89">
        <v>3</v>
      </c>
      <c r="C553" s="89" t="s">
        <v>19</v>
      </c>
      <c r="D553" s="89" t="s">
        <v>415</v>
      </c>
      <c r="E553" s="89"/>
      <c r="F553" s="89"/>
    </row>
    <row r="554" spans="1:6" ht="60.75">
      <c r="A554" s="88" t="s">
        <v>416</v>
      </c>
      <c r="B554" s="88">
        <v>3</v>
      </c>
      <c r="C554" s="88" t="s">
        <v>7</v>
      </c>
      <c r="D554" s="88" t="s">
        <v>411</v>
      </c>
      <c r="E554" s="88"/>
      <c r="F554" s="88"/>
    </row>
    <row r="555" spans="1:6" ht="60.75">
      <c r="A555" s="89" t="s">
        <v>416</v>
      </c>
      <c r="B555" s="89">
        <v>3</v>
      </c>
      <c r="C555" s="89" t="s">
        <v>19</v>
      </c>
      <c r="D555" s="89" t="s">
        <v>412</v>
      </c>
      <c r="E555" s="89"/>
      <c r="F555" s="89"/>
    </row>
    <row r="556" spans="1:6" ht="30">
      <c r="A556" s="88" t="s">
        <v>417</v>
      </c>
      <c r="B556" s="88">
        <v>3</v>
      </c>
      <c r="C556" s="88" t="s">
        <v>7</v>
      </c>
      <c r="D556" s="88" t="s">
        <v>414</v>
      </c>
      <c r="E556" s="88"/>
      <c r="F556" s="88"/>
    </row>
    <row r="557" spans="1:6">
      <c r="A557" s="89" t="s">
        <v>417</v>
      </c>
      <c r="B557" s="89">
        <v>3</v>
      </c>
      <c r="C557" s="89" t="s">
        <v>22</v>
      </c>
      <c r="D557" s="89" t="s">
        <v>389</v>
      </c>
      <c r="E557" s="89"/>
      <c r="F557" s="89"/>
    </row>
    <row r="558" spans="1:6">
      <c r="A558" s="88" t="s">
        <v>417</v>
      </c>
      <c r="B558" s="88">
        <v>3</v>
      </c>
      <c r="C558" s="88" t="s">
        <v>19</v>
      </c>
      <c r="D558" s="88" t="s">
        <v>415</v>
      </c>
      <c r="E558" s="88"/>
      <c r="F558" s="88"/>
    </row>
    <row r="559" spans="1:6" ht="45.75">
      <c r="A559" s="89" t="s">
        <v>418</v>
      </c>
      <c r="B559" s="89">
        <v>1</v>
      </c>
      <c r="C559" s="89" t="s">
        <v>7</v>
      </c>
      <c r="D559" s="89" t="s">
        <v>401</v>
      </c>
      <c r="E559" s="89"/>
      <c r="F559" s="89"/>
    </row>
    <row r="560" spans="1:6" ht="45.75">
      <c r="A560" s="88" t="s">
        <v>418</v>
      </c>
      <c r="B560" s="88">
        <v>1</v>
      </c>
      <c r="C560" s="88" t="s">
        <v>22</v>
      </c>
      <c r="D560" s="88" t="s">
        <v>389</v>
      </c>
      <c r="E560" s="88"/>
      <c r="F560" s="88"/>
    </row>
    <row r="561" spans="1:6" ht="45.75">
      <c r="A561" s="89" t="s">
        <v>418</v>
      </c>
      <c r="B561" s="89">
        <v>1</v>
      </c>
      <c r="C561" s="89" t="s">
        <v>19</v>
      </c>
      <c r="D561" s="89" t="s">
        <v>402</v>
      </c>
      <c r="E561" s="89"/>
      <c r="F561" s="89"/>
    </row>
    <row r="562" spans="1:6" ht="45.75">
      <c r="A562" s="88" t="s">
        <v>419</v>
      </c>
      <c r="B562" s="88">
        <v>2</v>
      </c>
      <c r="C562" s="88" t="s">
        <v>7</v>
      </c>
      <c r="D562" s="88" t="s">
        <v>411</v>
      </c>
      <c r="E562" s="88"/>
      <c r="F562" s="88"/>
    </row>
    <row r="563" spans="1:6" ht="45.75">
      <c r="A563" s="89" t="s">
        <v>419</v>
      </c>
      <c r="B563" s="89">
        <v>2</v>
      </c>
      <c r="C563" s="89" t="s">
        <v>19</v>
      </c>
      <c r="D563" s="89" t="s">
        <v>412</v>
      </c>
      <c r="E563" s="89"/>
      <c r="F563" s="89"/>
    </row>
    <row r="564" spans="1:6" ht="45.75">
      <c r="A564" s="88" t="s">
        <v>420</v>
      </c>
      <c r="B564" s="88">
        <v>3</v>
      </c>
      <c r="C564" s="88" t="s">
        <v>7</v>
      </c>
      <c r="D564" s="88" t="s">
        <v>8</v>
      </c>
      <c r="E564" s="88"/>
      <c r="F564" s="88"/>
    </row>
    <row r="565" spans="1:6" ht="30">
      <c r="A565" s="89" t="s">
        <v>420</v>
      </c>
      <c r="B565" s="89">
        <v>3</v>
      </c>
      <c r="C565" s="89" t="s">
        <v>22</v>
      </c>
      <c r="D565" s="89" t="s">
        <v>389</v>
      </c>
      <c r="E565" s="89"/>
      <c r="F565" s="89"/>
    </row>
    <row r="566" spans="1:6" ht="30">
      <c r="A566" s="88" t="s">
        <v>421</v>
      </c>
      <c r="B566" s="88">
        <v>1</v>
      </c>
      <c r="C566" s="88" t="s">
        <v>7</v>
      </c>
      <c r="D566" s="88" t="s">
        <v>91</v>
      </c>
      <c r="E566" s="88"/>
      <c r="F566" s="88"/>
    </row>
    <row r="567" spans="1:6" ht="30">
      <c r="A567" s="89" t="s">
        <v>422</v>
      </c>
      <c r="B567" s="89">
        <v>2</v>
      </c>
      <c r="C567" s="89" t="s">
        <v>7</v>
      </c>
      <c r="D567" s="89" t="s">
        <v>91</v>
      </c>
      <c r="E567" s="89"/>
      <c r="F567" s="89"/>
    </row>
    <row r="568" spans="1:6" ht="30">
      <c r="A568" s="88" t="s">
        <v>423</v>
      </c>
      <c r="B568" s="88">
        <v>3</v>
      </c>
      <c r="C568" s="88" t="s">
        <v>7</v>
      </c>
      <c r="D568" s="88" t="s">
        <v>91</v>
      </c>
      <c r="E568" s="88"/>
      <c r="F568" s="88"/>
    </row>
    <row r="569" spans="1:6" ht="30">
      <c r="A569" s="89" t="s">
        <v>424</v>
      </c>
      <c r="B569" s="89">
        <v>1</v>
      </c>
      <c r="C569" s="89" t="s">
        <v>7</v>
      </c>
      <c r="D569" s="89" t="s">
        <v>425</v>
      </c>
      <c r="E569" s="89"/>
      <c r="F569" s="89"/>
    </row>
    <row r="570" spans="1:6">
      <c r="A570" s="88" t="s">
        <v>424</v>
      </c>
      <c r="B570" s="88">
        <v>1</v>
      </c>
      <c r="C570" s="88" t="s">
        <v>19</v>
      </c>
      <c r="D570" s="88" t="s">
        <v>426</v>
      </c>
      <c r="E570" s="88"/>
      <c r="F570" s="88"/>
    </row>
    <row r="571" spans="1:6" ht="30">
      <c r="A571" s="89" t="s">
        <v>427</v>
      </c>
      <c r="B571" s="89">
        <v>2</v>
      </c>
      <c r="C571" s="89" t="s">
        <v>7</v>
      </c>
      <c r="D571" s="89" t="s">
        <v>425</v>
      </c>
      <c r="E571" s="89"/>
      <c r="F571" s="89"/>
    </row>
    <row r="572" spans="1:6">
      <c r="A572" s="88" t="s">
        <v>427</v>
      </c>
      <c r="B572" s="88">
        <v>2</v>
      </c>
      <c r="C572" s="88" t="s">
        <v>19</v>
      </c>
      <c r="D572" s="88" t="s">
        <v>426</v>
      </c>
      <c r="E572" s="88"/>
      <c r="F572" s="88"/>
    </row>
    <row r="573" spans="1:6" ht="30">
      <c r="A573" s="89" t="s">
        <v>428</v>
      </c>
      <c r="B573" s="89">
        <v>3</v>
      </c>
      <c r="C573" s="89" t="s">
        <v>7</v>
      </c>
      <c r="D573" s="89" t="s">
        <v>425</v>
      </c>
      <c r="E573" s="89"/>
      <c r="F573" s="89"/>
    </row>
    <row r="574" spans="1:6">
      <c r="A574" s="88" t="s">
        <v>428</v>
      </c>
      <c r="B574" s="88">
        <v>3</v>
      </c>
      <c r="C574" s="88" t="s">
        <v>19</v>
      </c>
      <c r="D574" s="88" t="s">
        <v>426</v>
      </c>
      <c r="E574" s="88"/>
      <c r="F574" s="88"/>
    </row>
    <row r="575" spans="1:6" ht="30">
      <c r="A575" s="89" t="s">
        <v>429</v>
      </c>
      <c r="B575" s="89">
        <v>4</v>
      </c>
      <c r="C575" s="89" t="s">
        <v>7</v>
      </c>
      <c r="D575" s="89" t="s">
        <v>425</v>
      </c>
      <c r="E575" s="89"/>
      <c r="F575" s="89"/>
    </row>
    <row r="576" spans="1:6">
      <c r="A576" s="88" t="s">
        <v>429</v>
      </c>
      <c r="B576" s="88">
        <v>4</v>
      </c>
      <c r="C576" s="88" t="s">
        <v>19</v>
      </c>
      <c r="D576" s="88" t="s">
        <v>426</v>
      </c>
      <c r="E576" s="88"/>
      <c r="F576" s="88"/>
    </row>
    <row r="577" spans="1:6" ht="45.75">
      <c r="A577" s="89" t="s">
        <v>430</v>
      </c>
      <c r="B577" s="89">
        <v>3</v>
      </c>
      <c r="C577" s="89" t="s">
        <v>7</v>
      </c>
      <c r="D577" s="89" t="s">
        <v>48</v>
      </c>
      <c r="E577" s="89"/>
      <c r="F577" s="89"/>
    </row>
    <row r="578" spans="1:6" ht="30">
      <c r="A578" s="88" t="s">
        <v>430</v>
      </c>
      <c r="B578" s="88">
        <v>3</v>
      </c>
      <c r="C578" s="88" t="s">
        <v>50</v>
      </c>
      <c r="D578" s="88" t="s">
        <v>51</v>
      </c>
      <c r="E578" s="88"/>
      <c r="F578" s="88"/>
    </row>
    <row r="579" spans="1:6" ht="30">
      <c r="A579" s="89" t="s">
        <v>430</v>
      </c>
      <c r="B579" s="89">
        <v>3</v>
      </c>
      <c r="C579" s="89" t="s">
        <v>15</v>
      </c>
      <c r="D579" s="89" t="s">
        <v>116</v>
      </c>
      <c r="E579" s="89"/>
      <c r="F579" s="89"/>
    </row>
    <row r="580" spans="1:6" ht="30">
      <c r="A580" s="88" t="s">
        <v>431</v>
      </c>
      <c r="B580" s="88">
        <v>3</v>
      </c>
      <c r="C580" s="88" t="s">
        <v>50</v>
      </c>
      <c r="D580" s="88" t="s">
        <v>51</v>
      </c>
      <c r="E580" s="88"/>
      <c r="F580" s="88"/>
    </row>
    <row r="581" spans="1:6" ht="45.75">
      <c r="A581" s="89" t="s">
        <v>431</v>
      </c>
      <c r="B581" s="89">
        <v>3</v>
      </c>
      <c r="C581" s="89" t="s">
        <v>7</v>
      </c>
      <c r="D581" s="89" t="s">
        <v>48</v>
      </c>
      <c r="E581" s="89"/>
      <c r="F581" s="89"/>
    </row>
    <row r="582" spans="1:6" ht="45.75">
      <c r="A582" s="88" t="s">
        <v>431</v>
      </c>
      <c r="B582" s="88">
        <v>3</v>
      </c>
      <c r="C582" s="88" t="s">
        <v>112</v>
      </c>
      <c r="D582" s="88" t="s">
        <v>217</v>
      </c>
      <c r="E582" s="88"/>
      <c r="F582" s="88"/>
    </row>
    <row r="583" spans="1:6" ht="30">
      <c r="A583" s="89" t="s">
        <v>432</v>
      </c>
      <c r="B583" s="89">
        <v>3</v>
      </c>
      <c r="C583" s="89" t="s">
        <v>15</v>
      </c>
      <c r="D583" s="89" t="s">
        <v>116</v>
      </c>
      <c r="E583" s="89"/>
      <c r="F583" s="89"/>
    </row>
    <row r="584" spans="1:6" ht="30">
      <c r="A584" s="88" t="s">
        <v>432</v>
      </c>
      <c r="B584" s="88">
        <v>3</v>
      </c>
      <c r="C584" s="88" t="s">
        <v>50</v>
      </c>
      <c r="D584" s="88" t="s">
        <v>51</v>
      </c>
      <c r="E584" s="88"/>
      <c r="F584" s="88"/>
    </row>
    <row r="585" spans="1:6" ht="45.75">
      <c r="A585" s="89" t="s">
        <v>432</v>
      </c>
      <c r="B585" s="89">
        <v>3</v>
      </c>
      <c r="C585" s="89" t="s">
        <v>7</v>
      </c>
      <c r="D585" s="89" t="s">
        <v>48</v>
      </c>
      <c r="E585" s="89"/>
      <c r="F585" s="89"/>
    </row>
    <row r="586" spans="1:6" ht="45.75">
      <c r="A586" s="88" t="s">
        <v>432</v>
      </c>
      <c r="B586" s="88">
        <v>3</v>
      </c>
      <c r="C586" s="88" t="s">
        <v>112</v>
      </c>
      <c r="D586" s="88" t="s">
        <v>217</v>
      </c>
      <c r="E586" s="88"/>
      <c r="F586" s="88"/>
    </row>
    <row r="587" spans="1:6" ht="30">
      <c r="A587" s="89" t="s">
        <v>433</v>
      </c>
      <c r="B587" s="89">
        <v>3</v>
      </c>
      <c r="C587" s="89" t="s">
        <v>50</v>
      </c>
      <c r="D587" s="89" t="s">
        <v>51</v>
      </c>
      <c r="E587" s="89"/>
      <c r="F587" s="89"/>
    </row>
    <row r="588" spans="1:6" ht="45.75">
      <c r="A588" s="88" t="s">
        <v>433</v>
      </c>
      <c r="B588" s="88">
        <v>3</v>
      </c>
      <c r="C588" s="88" t="s">
        <v>7</v>
      </c>
      <c r="D588" s="88" t="s">
        <v>65</v>
      </c>
      <c r="E588" s="88"/>
      <c r="F588" s="88"/>
    </row>
    <row r="589" spans="1:6" ht="45.75">
      <c r="A589" s="89" t="s">
        <v>434</v>
      </c>
      <c r="B589" s="89">
        <v>1</v>
      </c>
      <c r="C589" s="89" t="s">
        <v>7</v>
      </c>
      <c r="D589" s="89" t="s">
        <v>65</v>
      </c>
      <c r="E589" s="89"/>
      <c r="F589" s="89"/>
    </row>
    <row r="590" spans="1:6">
      <c r="A590" s="88" t="s">
        <v>434</v>
      </c>
      <c r="B590" s="88">
        <v>1</v>
      </c>
      <c r="C590" s="88" t="s">
        <v>50</v>
      </c>
      <c r="D590" s="88" t="s">
        <v>51</v>
      </c>
      <c r="E590" s="88"/>
      <c r="F590" s="88"/>
    </row>
    <row r="591" spans="1:6" ht="45.75">
      <c r="A591" s="89" t="s">
        <v>435</v>
      </c>
      <c r="B591" s="89">
        <v>2</v>
      </c>
      <c r="C591" s="89" t="s">
        <v>7</v>
      </c>
      <c r="D591" s="89" t="s">
        <v>65</v>
      </c>
      <c r="E591" s="89"/>
      <c r="F591" s="89"/>
    </row>
    <row r="592" spans="1:6">
      <c r="A592" s="88" t="s">
        <v>435</v>
      </c>
      <c r="B592" s="88">
        <v>2</v>
      </c>
      <c r="C592" s="88" t="s">
        <v>50</v>
      </c>
      <c r="D592" s="88" t="s">
        <v>51</v>
      </c>
      <c r="E592" s="88"/>
      <c r="F592" s="88"/>
    </row>
    <row r="593" spans="1:6" ht="45.75">
      <c r="A593" s="89" t="s">
        <v>436</v>
      </c>
      <c r="B593" s="89">
        <v>3</v>
      </c>
      <c r="C593" s="89" t="s">
        <v>7</v>
      </c>
      <c r="D593" s="89" t="s">
        <v>65</v>
      </c>
      <c r="E593" s="89"/>
      <c r="F593" s="89"/>
    </row>
    <row r="594" spans="1:6">
      <c r="A594" s="88" t="s">
        <v>436</v>
      </c>
      <c r="B594" s="88">
        <v>3</v>
      </c>
      <c r="C594" s="88" t="s">
        <v>50</v>
      </c>
      <c r="D594" s="88" t="s">
        <v>51</v>
      </c>
      <c r="E594" s="88"/>
      <c r="F594" s="88"/>
    </row>
    <row r="595" spans="1:6" ht="45.75">
      <c r="A595" s="89" t="s">
        <v>437</v>
      </c>
      <c r="B595" s="89">
        <v>1</v>
      </c>
      <c r="C595" s="89" t="s">
        <v>7</v>
      </c>
      <c r="D595" s="89" t="s">
        <v>65</v>
      </c>
      <c r="E595" s="89"/>
      <c r="F595" s="89"/>
    </row>
    <row r="596" spans="1:6">
      <c r="A596" s="88" t="s">
        <v>437</v>
      </c>
      <c r="B596" s="88">
        <v>1</v>
      </c>
      <c r="C596" s="88" t="s">
        <v>70</v>
      </c>
      <c r="D596" s="88" t="s">
        <v>51</v>
      </c>
      <c r="E596" s="88"/>
      <c r="F596" s="88"/>
    </row>
    <row r="597" spans="1:6" ht="45.75">
      <c r="A597" s="89" t="s">
        <v>438</v>
      </c>
      <c r="B597" s="89">
        <v>2</v>
      </c>
      <c r="C597" s="89" t="s">
        <v>7</v>
      </c>
      <c r="D597" s="89" t="s">
        <v>65</v>
      </c>
      <c r="E597" s="89"/>
      <c r="F597" s="89"/>
    </row>
    <row r="598" spans="1:6">
      <c r="A598" s="88" t="s">
        <v>438</v>
      </c>
      <c r="B598" s="88">
        <v>2</v>
      </c>
      <c r="C598" s="88" t="s">
        <v>70</v>
      </c>
      <c r="D598" s="88" t="s">
        <v>51</v>
      </c>
      <c r="E598" s="88"/>
      <c r="F598" s="88"/>
    </row>
    <row r="599" spans="1:6" ht="45.75">
      <c r="A599" s="89" t="s">
        <v>439</v>
      </c>
      <c r="B599" s="89">
        <v>3</v>
      </c>
      <c r="C599" s="89" t="s">
        <v>7</v>
      </c>
      <c r="D599" s="89" t="s">
        <v>65</v>
      </c>
      <c r="E599" s="89"/>
      <c r="F599" s="89"/>
    </row>
    <row r="600" spans="1:6">
      <c r="A600" s="88" t="s">
        <v>439</v>
      </c>
      <c r="B600" s="88">
        <v>3</v>
      </c>
      <c r="C600" s="88" t="s">
        <v>70</v>
      </c>
      <c r="D600" s="88" t="s">
        <v>51</v>
      </c>
      <c r="E600" s="88"/>
      <c r="F600" s="88"/>
    </row>
    <row r="601" spans="1:6" ht="45.75">
      <c r="A601" s="89" t="s">
        <v>440</v>
      </c>
      <c r="B601" s="89">
        <v>4</v>
      </c>
      <c r="C601" s="89" t="s">
        <v>7</v>
      </c>
      <c r="D601" s="89" t="s">
        <v>65</v>
      </c>
      <c r="E601" s="89"/>
      <c r="F601" s="89"/>
    </row>
    <row r="602" spans="1:6" ht="30">
      <c r="A602" s="88" t="s">
        <v>441</v>
      </c>
      <c r="B602" s="88">
        <v>2</v>
      </c>
      <c r="C602" s="88" t="s">
        <v>163</v>
      </c>
      <c r="D602" s="88" t="s">
        <v>116</v>
      </c>
      <c r="E602" s="88"/>
      <c r="F602" s="88"/>
    </row>
    <row r="603" spans="1:6" ht="30">
      <c r="A603" s="89" t="s">
        <v>442</v>
      </c>
      <c r="B603" s="89">
        <v>3</v>
      </c>
      <c r="C603" s="89" t="s">
        <v>163</v>
      </c>
      <c r="D603" s="89" t="s">
        <v>116</v>
      </c>
      <c r="E603" s="89"/>
      <c r="F603" s="89"/>
    </row>
    <row r="604" spans="1:6" ht="30">
      <c r="A604" s="88" t="s">
        <v>443</v>
      </c>
      <c r="B604" s="88">
        <v>3</v>
      </c>
      <c r="C604" s="88" t="s">
        <v>163</v>
      </c>
      <c r="D604" s="88" t="s">
        <v>116</v>
      </c>
      <c r="E604" s="88"/>
      <c r="F604" s="88"/>
    </row>
    <row r="605" spans="1:6" ht="30">
      <c r="A605" s="89" t="s">
        <v>444</v>
      </c>
      <c r="B605" s="89">
        <v>2</v>
      </c>
      <c r="C605" s="89" t="s">
        <v>163</v>
      </c>
      <c r="D605" s="89" t="s">
        <v>116</v>
      </c>
      <c r="E605" s="89"/>
      <c r="F605" s="89"/>
    </row>
    <row r="606" spans="1:6">
      <c r="A606" s="88" t="s">
        <v>445</v>
      </c>
      <c r="B606" s="88">
        <v>3</v>
      </c>
      <c r="C606" s="88" t="s">
        <v>163</v>
      </c>
      <c r="D606" s="88" t="s">
        <v>116</v>
      </c>
      <c r="E606" s="88"/>
      <c r="F606" s="88"/>
    </row>
    <row r="607" spans="1:6" ht="45.75">
      <c r="A607" s="89" t="s">
        <v>446</v>
      </c>
      <c r="B607" s="89">
        <v>3</v>
      </c>
      <c r="C607" s="89" t="s">
        <v>163</v>
      </c>
      <c r="D607" s="89" t="s">
        <v>116</v>
      </c>
      <c r="E607" s="89"/>
      <c r="F607" s="89"/>
    </row>
    <row r="608" spans="1:6" ht="30">
      <c r="A608" s="88" t="s">
        <v>447</v>
      </c>
      <c r="B608" s="88">
        <v>3</v>
      </c>
      <c r="C608" s="88" t="s">
        <v>163</v>
      </c>
      <c r="D608" s="88" t="s">
        <v>116</v>
      </c>
      <c r="E608" s="88"/>
      <c r="F608" s="88"/>
    </row>
    <row r="609" spans="1:6" ht="45.75">
      <c r="A609" s="89" t="s">
        <v>448</v>
      </c>
      <c r="B609" s="89">
        <v>3</v>
      </c>
      <c r="C609" s="89" t="s">
        <v>163</v>
      </c>
      <c r="D609" s="89" t="s">
        <v>116</v>
      </c>
      <c r="E609" s="89"/>
      <c r="F609" s="89"/>
    </row>
    <row r="610" spans="1:6" ht="45.75">
      <c r="A610" s="88" t="s">
        <v>449</v>
      </c>
      <c r="B610" s="88">
        <v>3</v>
      </c>
      <c r="C610" s="88" t="s">
        <v>163</v>
      </c>
      <c r="D610" s="88" t="s">
        <v>116</v>
      </c>
      <c r="E610" s="88"/>
      <c r="F610" s="88"/>
    </row>
    <row r="611" spans="1:6">
      <c r="A611" s="89" t="s">
        <v>450</v>
      </c>
      <c r="B611" s="89">
        <v>3</v>
      </c>
      <c r="C611" s="89" t="s">
        <v>163</v>
      </c>
      <c r="D611" s="89" t="s">
        <v>116</v>
      </c>
      <c r="E611" s="89"/>
      <c r="F611" s="89"/>
    </row>
    <row r="612" spans="1:6">
      <c r="A612" s="88" t="s">
        <v>451</v>
      </c>
      <c r="B612" s="88">
        <v>3</v>
      </c>
      <c r="C612" s="88" t="s">
        <v>163</v>
      </c>
      <c r="D612" s="88" t="s">
        <v>116</v>
      </c>
      <c r="E612" s="88"/>
      <c r="F612" s="88"/>
    </row>
    <row r="613" spans="1:6">
      <c r="A613" s="89" t="s">
        <v>452</v>
      </c>
      <c r="B613" s="89">
        <v>3</v>
      </c>
      <c r="C613" s="89" t="s">
        <v>163</v>
      </c>
      <c r="D613" s="89" t="s">
        <v>116</v>
      </c>
      <c r="E613" s="89"/>
      <c r="F613" s="89"/>
    </row>
    <row r="614" spans="1:6" ht="30">
      <c r="A614" s="88" t="s">
        <v>453</v>
      </c>
      <c r="B614" s="88">
        <v>3</v>
      </c>
      <c r="C614" s="88" t="s">
        <v>163</v>
      </c>
      <c r="D614" s="88" t="s">
        <v>116</v>
      </c>
      <c r="E614" s="88"/>
      <c r="F614" s="88"/>
    </row>
    <row r="615" spans="1:6" ht="45.75">
      <c r="A615" s="89" t="s">
        <v>454</v>
      </c>
      <c r="B615" s="89">
        <v>2</v>
      </c>
      <c r="C615" s="89" t="s">
        <v>7</v>
      </c>
      <c r="D615" s="89" t="s">
        <v>455</v>
      </c>
      <c r="E615" s="89"/>
      <c r="F615" s="89"/>
    </row>
    <row r="616" spans="1:6" ht="30">
      <c r="A616" s="88" t="s">
        <v>456</v>
      </c>
      <c r="B616" s="88">
        <v>3</v>
      </c>
      <c r="C616" s="88" t="s">
        <v>50</v>
      </c>
      <c r="D616" s="88" t="s">
        <v>51</v>
      </c>
      <c r="E616" s="88"/>
      <c r="F616" s="88"/>
    </row>
    <row r="617" spans="1:6" ht="45.75">
      <c r="A617" s="89" t="s">
        <v>456</v>
      </c>
      <c r="B617" s="89">
        <v>3</v>
      </c>
      <c r="C617" s="89" t="s">
        <v>7</v>
      </c>
      <c r="D617" s="89" t="s">
        <v>455</v>
      </c>
      <c r="E617" s="89"/>
      <c r="F617" s="89"/>
    </row>
    <row r="618" spans="1:6" ht="60.75">
      <c r="A618" s="88" t="s">
        <v>456</v>
      </c>
      <c r="B618" s="88">
        <v>3</v>
      </c>
      <c r="C618" s="88" t="s">
        <v>300</v>
      </c>
      <c r="D618" s="88" t="s">
        <v>457</v>
      </c>
      <c r="E618" s="88"/>
      <c r="F618" s="88"/>
    </row>
    <row r="619" spans="1:6" ht="30">
      <c r="A619" s="89" t="s">
        <v>458</v>
      </c>
      <c r="B619" s="89">
        <v>1</v>
      </c>
      <c r="C619" s="89" t="s">
        <v>50</v>
      </c>
      <c r="D619" s="89" t="s">
        <v>51</v>
      </c>
      <c r="E619" s="89"/>
      <c r="F619" s="89"/>
    </row>
    <row r="620" spans="1:6" ht="45.75">
      <c r="A620" s="88" t="s">
        <v>458</v>
      </c>
      <c r="B620" s="88">
        <v>1</v>
      </c>
      <c r="C620" s="88" t="s">
        <v>7</v>
      </c>
      <c r="D620" s="88" t="s">
        <v>455</v>
      </c>
      <c r="E620" s="88"/>
      <c r="F620" s="88"/>
    </row>
    <row r="621" spans="1:6" ht="60.75">
      <c r="A621" s="89" t="s">
        <v>458</v>
      </c>
      <c r="B621" s="89">
        <v>1</v>
      </c>
      <c r="C621" s="89" t="s">
        <v>300</v>
      </c>
      <c r="D621" s="89" t="s">
        <v>457</v>
      </c>
      <c r="E621" s="89"/>
      <c r="F621" s="89"/>
    </row>
    <row r="622" spans="1:6" ht="30">
      <c r="A622" s="88" t="s">
        <v>459</v>
      </c>
      <c r="B622" s="88">
        <v>1</v>
      </c>
      <c r="C622" s="88" t="s">
        <v>50</v>
      </c>
      <c r="D622" s="88" t="s">
        <v>51</v>
      </c>
      <c r="E622" s="88"/>
      <c r="F622" s="88"/>
    </row>
    <row r="623" spans="1:6" ht="45.75">
      <c r="A623" s="89" t="s">
        <v>459</v>
      </c>
      <c r="B623" s="89">
        <v>1</v>
      </c>
      <c r="C623" s="89" t="s">
        <v>7</v>
      </c>
      <c r="D623" s="89" t="s">
        <v>455</v>
      </c>
      <c r="E623" s="89"/>
      <c r="F623" s="89"/>
    </row>
    <row r="624" spans="1:6" ht="60.75">
      <c r="A624" s="88" t="s">
        <v>459</v>
      </c>
      <c r="B624" s="88">
        <v>1</v>
      </c>
      <c r="C624" s="88" t="s">
        <v>300</v>
      </c>
      <c r="D624" s="88" t="s">
        <v>460</v>
      </c>
      <c r="E624" s="88"/>
      <c r="F624" s="88"/>
    </row>
    <row r="625" spans="1:6" ht="30">
      <c r="A625" s="89" t="s">
        <v>461</v>
      </c>
      <c r="B625" s="89">
        <v>1</v>
      </c>
      <c r="C625" s="89" t="s">
        <v>50</v>
      </c>
      <c r="D625" s="89" t="s">
        <v>51</v>
      </c>
      <c r="E625" s="89"/>
      <c r="F625" s="89"/>
    </row>
    <row r="626" spans="1:6" ht="45.75">
      <c r="A626" s="88" t="s">
        <v>461</v>
      </c>
      <c r="B626" s="88">
        <v>1</v>
      </c>
      <c r="C626" s="88" t="s">
        <v>7</v>
      </c>
      <c r="D626" s="88" t="s">
        <v>455</v>
      </c>
      <c r="E626" s="88"/>
      <c r="F626" s="88"/>
    </row>
    <row r="627" spans="1:6" ht="60.75">
      <c r="A627" s="89" t="s">
        <v>461</v>
      </c>
      <c r="B627" s="89">
        <v>1</v>
      </c>
      <c r="C627" s="89" t="s">
        <v>300</v>
      </c>
      <c r="D627" s="89" t="s">
        <v>462</v>
      </c>
      <c r="E627" s="89"/>
      <c r="F627" s="89"/>
    </row>
    <row r="628" spans="1:6" ht="30">
      <c r="A628" s="88" t="s">
        <v>463</v>
      </c>
      <c r="B628" s="88">
        <v>3</v>
      </c>
      <c r="C628" s="88" t="s">
        <v>50</v>
      </c>
      <c r="D628" s="88" t="s">
        <v>51</v>
      </c>
      <c r="E628" s="88"/>
      <c r="F628" s="88"/>
    </row>
    <row r="629" spans="1:6" ht="45.75">
      <c r="A629" s="89" t="s">
        <v>463</v>
      </c>
      <c r="B629" s="89">
        <v>3</v>
      </c>
      <c r="C629" s="89" t="s">
        <v>7</v>
      </c>
      <c r="D629" s="89" t="s">
        <v>455</v>
      </c>
      <c r="E629" s="89"/>
      <c r="F629" s="89"/>
    </row>
    <row r="630" spans="1:6" ht="60.75">
      <c r="A630" s="88" t="s">
        <v>463</v>
      </c>
      <c r="B630" s="88">
        <v>3</v>
      </c>
      <c r="C630" s="88" t="s">
        <v>300</v>
      </c>
      <c r="D630" s="88" t="s">
        <v>464</v>
      </c>
      <c r="E630" s="88"/>
      <c r="F630" s="88"/>
    </row>
    <row r="631" spans="1:6" ht="45.75">
      <c r="A631" s="89" t="s">
        <v>465</v>
      </c>
      <c r="B631" s="89">
        <v>3</v>
      </c>
      <c r="C631" s="89" t="s">
        <v>7</v>
      </c>
      <c r="D631" s="89" t="s">
        <v>455</v>
      </c>
      <c r="E631" s="89"/>
      <c r="F631" s="89"/>
    </row>
    <row r="632" spans="1:6" ht="60.75">
      <c r="A632" s="88" t="s">
        <v>465</v>
      </c>
      <c r="B632" s="88">
        <v>3</v>
      </c>
      <c r="C632" s="88" t="s">
        <v>300</v>
      </c>
      <c r="D632" s="88" t="s">
        <v>460</v>
      </c>
      <c r="E632" s="88"/>
      <c r="F632" s="88"/>
    </row>
    <row r="633" spans="1:6" ht="45.75">
      <c r="A633" s="89" t="s">
        <v>466</v>
      </c>
      <c r="B633" s="89">
        <v>3</v>
      </c>
      <c r="C633" s="89" t="s">
        <v>7</v>
      </c>
      <c r="D633" s="89" t="s">
        <v>455</v>
      </c>
      <c r="E633" s="89"/>
      <c r="F633" s="89"/>
    </row>
    <row r="634" spans="1:6">
      <c r="A634" s="88" t="s">
        <v>466</v>
      </c>
      <c r="B634" s="88">
        <v>3</v>
      </c>
      <c r="C634" s="88" t="s">
        <v>50</v>
      </c>
      <c r="D634" s="88" t="s">
        <v>51</v>
      </c>
      <c r="E634" s="88"/>
      <c r="F634" s="88"/>
    </row>
    <row r="635" spans="1:6" ht="60.75">
      <c r="A635" s="89" t="s">
        <v>466</v>
      </c>
      <c r="B635" s="89">
        <v>3</v>
      </c>
      <c r="C635" s="89" t="s">
        <v>300</v>
      </c>
      <c r="D635" s="89" t="s">
        <v>467</v>
      </c>
      <c r="E635" s="89"/>
      <c r="F635" s="89"/>
    </row>
    <row r="636" spans="1:6">
      <c r="A636" s="88" t="s">
        <v>468</v>
      </c>
      <c r="B636" s="88">
        <v>3</v>
      </c>
      <c r="C636" s="88" t="s">
        <v>50</v>
      </c>
      <c r="D636" s="88" t="s">
        <v>51</v>
      </c>
      <c r="E636" s="88"/>
      <c r="F636" s="88"/>
    </row>
    <row r="637" spans="1:6" ht="45.75">
      <c r="A637" s="89" t="s">
        <v>468</v>
      </c>
      <c r="B637" s="89">
        <v>3</v>
      </c>
      <c r="C637" s="89" t="s">
        <v>7</v>
      </c>
      <c r="D637" s="89" t="s">
        <v>455</v>
      </c>
      <c r="E637" s="89"/>
      <c r="F637" s="89"/>
    </row>
    <row r="638" spans="1:6" ht="60.75">
      <c r="A638" s="88" t="s">
        <v>468</v>
      </c>
      <c r="B638" s="88">
        <v>3</v>
      </c>
      <c r="C638" s="88" t="s">
        <v>300</v>
      </c>
      <c r="D638" s="88" t="s">
        <v>469</v>
      </c>
      <c r="E638" s="88"/>
      <c r="F638" s="88"/>
    </row>
    <row r="639" spans="1:6" ht="30">
      <c r="A639" s="89" t="s">
        <v>470</v>
      </c>
      <c r="B639" s="89">
        <v>3</v>
      </c>
      <c r="C639" s="89" t="s">
        <v>50</v>
      </c>
      <c r="D639" s="89" t="s">
        <v>51</v>
      </c>
      <c r="E639" s="89"/>
      <c r="F639" s="89"/>
    </row>
    <row r="640" spans="1:6" ht="45.75">
      <c r="A640" s="88" t="s">
        <v>470</v>
      </c>
      <c r="B640" s="88">
        <v>3</v>
      </c>
      <c r="C640" s="88" t="s">
        <v>7</v>
      </c>
      <c r="D640" s="88" t="s">
        <v>455</v>
      </c>
      <c r="E640" s="88"/>
      <c r="F640" s="88"/>
    </row>
    <row r="641" spans="1:6" ht="60.75">
      <c r="A641" s="89" t="s">
        <v>470</v>
      </c>
      <c r="B641" s="89">
        <v>3</v>
      </c>
      <c r="C641" s="89" t="s">
        <v>300</v>
      </c>
      <c r="D641" s="89" t="s">
        <v>460</v>
      </c>
      <c r="E641" s="89"/>
      <c r="F641" s="89"/>
    </row>
    <row r="642" spans="1:6" ht="45.75">
      <c r="A642" s="88" t="s">
        <v>471</v>
      </c>
      <c r="B642" s="88">
        <v>3</v>
      </c>
      <c r="C642" s="88" t="s">
        <v>7</v>
      </c>
      <c r="D642" s="88" t="s">
        <v>472</v>
      </c>
      <c r="E642" s="88"/>
      <c r="F642" s="88"/>
    </row>
    <row r="643" spans="1:6" ht="30">
      <c r="A643" s="89" t="s">
        <v>471</v>
      </c>
      <c r="B643" s="89">
        <v>3</v>
      </c>
      <c r="C643" s="89" t="s">
        <v>50</v>
      </c>
      <c r="D643" s="89" t="s">
        <v>51</v>
      </c>
      <c r="E643" s="89"/>
      <c r="F643" s="89"/>
    </row>
    <row r="644" spans="1:6" ht="60.75">
      <c r="A644" s="88" t="s">
        <v>471</v>
      </c>
      <c r="B644" s="88">
        <v>3</v>
      </c>
      <c r="C644" s="88" t="s">
        <v>300</v>
      </c>
      <c r="D644" s="88" t="s">
        <v>460</v>
      </c>
      <c r="E644" s="88"/>
      <c r="F644" s="88"/>
    </row>
    <row r="645" spans="1:6">
      <c r="A645" s="89" t="s">
        <v>473</v>
      </c>
      <c r="B645" s="89">
        <v>3</v>
      </c>
      <c r="C645" s="89" t="s">
        <v>50</v>
      </c>
      <c r="D645" s="89" t="s">
        <v>51</v>
      </c>
      <c r="E645" s="89"/>
      <c r="F645" s="89"/>
    </row>
    <row r="646" spans="1:6" ht="45.75">
      <c r="A646" s="88" t="s">
        <v>473</v>
      </c>
      <c r="B646" s="88">
        <v>3</v>
      </c>
      <c r="C646" s="88" t="s">
        <v>7</v>
      </c>
      <c r="D646" s="88" t="s">
        <v>472</v>
      </c>
      <c r="E646" s="88"/>
      <c r="F646" s="88"/>
    </row>
    <row r="647" spans="1:6" ht="60.75">
      <c r="A647" s="89" t="s">
        <v>473</v>
      </c>
      <c r="B647" s="89">
        <v>3</v>
      </c>
      <c r="C647" s="89" t="s">
        <v>300</v>
      </c>
      <c r="D647" s="89" t="s">
        <v>460</v>
      </c>
      <c r="E647" s="89"/>
      <c r="F647" s="89"/>
    </row>
    <row r="648" spans="1:6" ht="30">
      <c r="A648" s="88" t="s">
        <v>474</v>
      </c>
      <c r="B648" s="88">
        <v>3</v>
      </c>
      <c r="C648" s="88" t="s">
        <v>50</v>
      </c>
      <c r="D648" s="88" t="s">
        <v>51</v>
      </c>
      <c r="E648" s="88"/>
      <c r="F648" s="88"/>
    </row>
    <row r="649" spans="1:6" ht="45.75">
      <c r="A649" s="89" t="s">
        <v>474</v>
      </c>
      <c r="B649" s="89">
        <v>3</v>
      </c>
      <c r="C649" s="89" t="s">
        <v>7</v>
      </c>
      <c r="D649" s="89" t="s">
        <v>472</v>
      </c>
      <c r="E649" s="89"/>
      <c r="F649" s="89"/>
    </row>
    <row r="650" spans="1:6" ht="60.75">
      <c r="A650" s="88" t="s">
        <v>474</v>
      </c>
      <c r="B650" s="88">
        <v>3</v>
      </c>
      <c r="C650" s="88" t="s">
        <v>300</v>
      </c>
      <c r="D650" s="88" t="s">
        <v>460</v>
      </c>
      <c r="E650" s="88"/>
      <c r="F650" s="88"/>
    </row>
    <row r="651" spans="1:6" ht="30">
      <c r="A651" s="89" t="s">
        <v>475</v>
      </c>
      <c r="B651" s="89">
        <v>3</v>
      </c>
      <c r="C651" s="89" t="s">
        <v>50</v>
      </c>
      <c r="D651" s="89" t="s">
        <v>51</v>
      </c>
      <c r="E651" s="89"/>
      <c r="F651" s="89"/>
    </row>
    <row r="652" spans="1:6" ht="45.75">
      <c r="A652" s="88" t="s">
        <v>475</v>
      </c>
      <c r="B652" s="88">
        <v>3</v>
      </c>
      <c r="C652" s="88" t="s">
        <v>7</v>
      </c>
      <c r="D652" s="88" t="s">
        <v>472</v>
      </c>
      <c r="E652" s="88"/>
      <c r="F652" s="88"/>
    </row>
    <row r="653" spans="1:6" ht="60.75">
      <c r="A653" s="89" t="s">
        <v>475</v>
      </c>
      <c r="B653" s="89">
        <v>3</v>
      </c>
      <c r="C653" s="89" t="s">
        <v>300</v>
      </c>
      <c r="D653" s="89" t="s">
        <v>460</v>
      </c>
      <c r="E653" s="89"/>
      <c r="F653" s="89"/>
    </row>
    <row r="654" spans="1:6" ht="45.75">
      <c r="A654" s="88" t="s">
        <v>476</v>
      </c>
      <c r="B654" s="88">
        <v>1</v>
      </c>
      <c r="C654" s="88" t="s">
        <v>7</v>
      </c>
      <c r="D654" s="88" t="s">
        <v>477</v>
      </c>
      <c r="E654" s="88"/>
      <c r="F654" s="88"/>
    </row>
    <row r="655" spans="1:6" ht="45.75">
      <c r="A655" s="89" t="s">
        <v>478</v>
      </c>
      <c r="B655" s="89">
        <v>2</v>
      </c>
      <c r="C655" s="89" t="s">
        <v>7</v>
      </c>
      <c r="D655" s="89" t="s">
        <v>477</v>
      </c>
      <c r="E655" s="89"/>
      <c r="F655" s="89"/>
    </row>
    <row r="656" spans="1:6" ht="45.75">
      <c r="A656" s="88" t="s">
        <v>479</v>
      </c>
      <c r="B656" s="88">
        <v>3</v>
      </c>
      <c r="C656" s="88" t="s">
        <v>7</v>
      </c>
      <c r="D656" s="88" t="s">
        <v>477</v>
      </c>
      <c r="E656" s="88"/>
      <c r="F656" s="88"/>
    </row>
    <row r="657" spans="1:6">
      <c r="A657" s="89" t="s">
        <v>476</v>
      </c>
      <c r="B657" s="89">
        <v>1</v>
      </c>
      <c r="C657" s="89" t="s">
        <v>50</v>
      </c>
      <c r="D657" s="89" t="s">
        <v>51</v>
      </c>
      <c r="E657" s="89"/>
      <c r="F657" s="89"/>
    </row>
    <row r="658" spans="1:6">
      <c r="A658" s="88" t="s">
        <v>478</v>
      </c>
      <c r="B658" s="88">
        <v>2</v>
      </c>
      <c r="C658" s="88" t="s">
        <v>50</v>
      </c>
      <c r="D658" s="88" t="s">
        <v>51</v>
      </c>
      <c r="E658" s="88"/>
      <c r="F658" s="88"/>
    </row>
    <row r="659" spans="1:6">
      <c r="A659" s="89" t="s">
        <v>479</v>
      </c>
      <c r="B659" s="89">
        <v>3</v>
      </c>
      <c r="C659" s="89" t="s">
        <v>50</v>
      </c>
      <c r="D659" s="89" t="s">
        <v>51</v>
      </c>
      <c r="E659" s="89"/>
      <c r="F659" s="89"/>
    </row>
    <row r="660" spans="1:6">
      <c r="A660" s="88" t="s">
        <v>480</v>
      </c>
      <c r="B660" s="88">
        <v>1</v>
      </c>
      <c r="C660" s="88" t="s">
        <v>70</v>
      </c>
      <c r="D660" s="88" t="s">
        <v>51</v>
      </c>
      <c r="E660" s="88"/>
      <c r="F660" s="88"/>
    </row>
    <row r="661" spans="1:6">
      <c r="A661" s="89" t="s">
        <v>481</v>
      </c>
      <c r="B661" s="89">
        <v>2</v>
      </c>
      <c r="C661" s="89" t="s">
        <v>70</v>
      </c>
      <c r="D661" s="89" t="s">
        <v>51</v>
      </c>
      <c r="E661" s="89"/>
      <c r="F661" s="89"/>
    </row>
    <row r="662" spans="1:6">
      <c r="A662" s="88" t="s">
        <v>482</v>
      </c>
      <c r="B662" s="88">
        <v>3</v>
      </c>
      <c r="C662" s="88" t="s">
        <v>70</v>
      </c>
      <c r="D662" s="88" t="s">
        <v>51</v>
      </c>
      <c r="E662" s="88"/>
      <c r="F662" s="88"/>
    </row>
    <row r="663" spans="1:6" ht="45.75">
      <c r="A663" s="89" t="s">
        <v>480</v>
      </c>
      <c r="B663" s="89">
        <v>1</v>
      </c>
      <c r="C663" s="89" t="s">
        <v>7</v>
      </c>
      <c r="D663" s="89" t="s">
        <v>477</v>
      </c>
      <c r="E663" s="89"/>
      <c r="F663" s="89"/>
    </row>
    <row r="664" spans="1:6" ht="45.75">
      <c r="A664" s="88" t="s">
        <v>481</v>
      </c>
      <c r="B664" s="88">
        <v>2</v>
      </c>
      <c r="C664" s="88" t="s">
        <v>7</v>
      </c>
      <c r="D664" s="88" t="s">
        <v>477</v>
      </c>
      <c r="E664" s="88"/>
      <c r="F664" s="88"/>
    </row>
    <row r="665" spans="1:6" ht="45.75">
      <c r="A665" s="89" t="s">
        <v>482</v>
      </c>
      <c r="B665" s="89">
        <v>3</v>
      </c>
      <c r="C665" s="89" t="s">
        <v>7</v>
      </c>
      <c r="D665" s="89" t="s">
        <v>477</v>
      </c>
      <c r="E665" s="89"/>
      <c r="F665" s="89"/>
    </row>
    <row r="666" spans="1:6" ht="45.75">
      <c r="A666" s="88" t="s">
        <v>483</v>
      </c>
      <c r="B666" s="88">
        <v>4</v>
      </c>
      <c r="C666" s="88" t="s">
        <v>7</v>
      </c>
      <c r="D666" s="88" t="s">
        <v>477</v>
      </c>
      <c r="E666" s="88"/>
      <c r="F666" s="88"/>
    </row>
    <row r="667" spans="1:6" ht="30">
      <c r="A667" s="89" t="s">
        <v>484</v>
      </c>
      <c r="B667" s="89">
        <v>3</v>
      </c>
      <c r="C667" s="89" t="s">
        <v>50</v>
      </c>
      <c r="D667" s="89" t="s">
        <v>51</v>
      </c>
      <c r="E667" s="89"/>
      <c r="F667" s="89"/>
    </row>
    <row r="668" spans="1:6" ht="45.75">
      <c r="A668" s="88" t="s">
        <v>484</v>
      </c>
      <c r="B668" s="88">
        <v>3</v>
      </c>
      <c r="C668" s="88" t="s">
        <v>7</v>
      </c>
      <c r="D668" s="88" t="s">
        <v>48</v>
      </c>
      <c r="E668" s="88"/>
      <c r="F668" s="88"/>
    </row>
    <row r="669" spans="1:6" ht="30">
      <c r="A669" s="89" t="s">
        <v>485</v>
      </c>
      <c r="B669" s="89">
        <v>3</v>
      </c>
      <c r="C669" s="89" t="s">
        <v>50</v>
      </c>
      <c r="D669" s="89" t="s">
        <v>51</v>
      </c>
      <c r="E669" s="89"/>
      <c r="F669" s="89"/>
    </row>
    <row r="670" spans="1:6" ht="30">
      <c r="A670" s="88" t="s">
        <v>485</v>
      </c>
      <c r="B670" s="88">
        <v>3</v>
      </c>
      <c r="C670" s="88" t="s">
        <v>53</v>
      </c>
      <c r="D670" s="88" t="s">
        <v>51</v>
      </c>
      <c r="E670" s="88"/>
      <c r="F670" s="88"/>
    </row>
    <row r="671" spans="1:6" ht="45.75">
      <c r="A671" s="89" t="s">
        <v>485</v>
      </c>
      <c r="B671" s="89">
        <v>3</v>
      </c>
      <c r="C671" s="89" t="s">
        <v>7</v>
      </c>
      <c r="D671" s="89" t="s">
        <v>48</v>
      </c>
      <c r="E671" s="89"/>
      <c r="F671" s="89"/>
    </row>
    <row r="672" spans="1:6">
      <c r="A672" s="88" t="s">
        <v>486</v>
      </c>
      <c r="B672" s="88">
        <v>3</v>
      </c>
      <c r="C672" s="88" t="s">
        <v>50</v>
      </c>
      <c r="D672" s="88" t="s">
        <v>51</v>
      </c>
      <c r="E672" s="88"/>
      <c r="F672" s="88"/>
    </row>
    <row r="673" spans="1:6" ht="45.75">
      <c r="A673" s="89" t="s">
        <v>486</v>
      </c>
      <c r="B673" s="89">
        <v>3</v>
      </c>
      <c r="C673" s="89" t="s">
        <v>7</v>
      </c>
      <c r="D673" s="89" t="s">
        <v>48</v>
      </c>
      <c r="E673" s="89"/>
      <c r="F673" s="89"/>
    </row>
    <row r="674" spans="1:6">
      <c r="A674" s="88" t="s">
        <v>487</v>
      </c>
      <c r="B674" s="88">
        <v>3</v>
      </c>
      <c r="C674" s="88" t="s">
        <v>22</v>
      </c>
      <c r="D674" s="88" t="s">
        <v>51</v>
      </c>
      <c r="E674" s="88"/>
      <c r="F674" s="88"/>
    </row>
    <row r="675" spans="1:6">
      <c r="A675" s="89" t="s">
        <v>487</v>
      </c>
      <c r="B675" s="89">
        <v>3</v>
      </c>
      <c r="C675" s="89" t="s">
        <v>50</v>
      </c>
      <c r="D675" s="89" t="s">
        <v>51</v>
      </c>
      <c r="E675" s="89"/>
      <c r="F675" s="89"/>
    </row>
    <row r="676" spans="1:6">
      <c r="A676" s="88" t="s">
        <v>487</v>
      </c>
      <c r="B676" s="88">
        <v>3</v>
      </c>
      <c r="C676" s="88" t="s">
        <v>53</v>
      </c>
      <c r="D676" s="88" t="s">
        <v>51</v>
      </c>
      <c r="E676" s="88"/>
      <c r="F676" s="88"/>
    </row>
    <row r="677" spans="1:6" ht="45.75">
      <c r="A677" s="89" t="s">
        <v>487</v>
      </c>
      <c r="B677" s="89">
        <v>3</v>
      </c>
      <c r="C677" s="89" t="s">
        <v>7</v>
      </c>
      <c r="D677" s="89" t="s">
        <v>115</v>
      </c>
      <c r="E677" s="89"/>
      <c r="F677" s="89"/>
    </row>
    <row r="678" spans="1:6" ht="45.75">
      <c r="A678" s="88" t="s">
        <v>488</v>
      </c>
      <c r="B678" s="88">
        <v>3</v>
      </c>
      <c r="C678" s="88" t="s">
        <v>50</v>
      </c>
      <c r="D678" s="88" t="s">
        <v>51</v>
      </c>
      <c r="E678" s="88"/>
      <c r="F678" s="88"/>
    </row>
    <row r="679" spans="1:6" ht="45.75">
      <c r="A679" s="89" t="s">
        <v>488</v>
      </c>
      <c r="B679" s="89">
        <v>3</v>
      </c>
      <c r="C679" s="89" t="s">
        <v>300</v>
      </c>
      <c r="D679" s="89" t="s">
        <v>185</v>
      </c>
      <c r="E679" s="89"/>
      <c r="F679" s="89"/>
    </row>
    <row r="680" spans="1:6" ht="45.75">
      <c r="A680" s="88" t="s">
        <v>488</v>
      </c>
      <c r="B680" s="88">
        <v>3</v>
      </c>
      <c r="C680" s="88" t="s">
        <v>15</v>
      </c>
      <c r="D680" s="88" t="s">
        <v>116</v>
      </c>
      <c r="E680" s="88"/>
      <c r="F680" s="88"/>
    </row>
    <row r="681" spans="1:6" ht="45.75">
      <c r="A681" s="89" t="s">
        <v>488</v>
      </c>
      <c r="B681" s="89">
        <v>3</v>
      </c>
      <c r="C681" s="89" t="s">
        <v>7</v>
      </c>
      <c r="D681" s="89" t="s">
        <v>48</v>
      </c>
      <c r="E681" s="89"/>
      <c r="F681" s="89"/>
    </row>
    <row r="682" spans="1:6" ht="45.75">
      <c r="A682" s="88" t="s">
        <v>489</v>
      </c>
      <c r="B682" s="88">
        <v>1</v>
      </c>
      <c r="C682" s="88" t="s">
        <v>7</v>
      </c>
      <c r="D682" s="88" t="s">
        <v>65</v>
      </c>
      <c r="E682" s="88"/>
      <c r="F682" s="88"/>
    </row>
    <row r="683" spans="1:6" ht="45.75">
      <c r="A683" s="89" t="s">
        <v>490</v>
      </c>
      <c r="B683" s="89">
        <v>2</v>
      </c>
      <c r="C683" s="89" t="s">
        <v>7</v>
      </c>
      <c r="D683" s="89" t="s">
        <v>65</v>
      </c>
      <c r="E683" s="89"/>
      <c r="F683" s="89"/>
    </row>
    <row r="684" spans="1:6" ht="45.75">
      <c r="A684" s="88" t="s">
        <v>491</v>
      </c>
      <c r="B684" s="88">
        <v>3</v>
      </c>
      <c r="C684" s="88" t="s">
        <v>7</v>
      </c>
      <c r="D684" s="88" t="s">
        <v>65</v>
      </c>
      <c r="E684" s="88"/>
      <c r="F684" s="88"/>
    </row>
    <row r="685" spans="1:6">
      <c r="A685" s="89" t="s">
        <v>489</v>
      </c>
      <c r="B685" s="89">
        <v>1</v>
      </c>
      <c r="C685" s="89" t="s">
        <v>50</v>
      </c>
      <c r="D685" s="89" t="s">
        <v>51</v>
      </c>
      <c r="E685" s="89"/>
      <c r="F685" s="89"/>
    </row>
    <row r="686" spans="1:6">
      <c r="A686" s="88" t="s">
        <v>490</v>
      </c>
      <c r="B686" s="88">
        <v>2</v>
      </c>
      <c r="C686" s="88" t="s">
        <v>50</v>
      </c>
      <c r="D686" s="88" t="s">
        <v>51</v>
      </c>
      <c r="E686" s="88"/>
      <c r="F686" s="88"/>
    </row>
    <row r="687" spans="1:6">
      <c r="A687" s="89" t="s">
        <v>491</v>
      </c>
      <c r="B687" s="89">
        <v>3</v>
      </c>
      <c r="C687" s="89" t="s">
        <v>50</v>
      </c>
      <c r="D687" s="89" t="s">
        <v>51</v>
      </c>
      <c r="E687" s="89"/>
      <c r="F687" s="89"/>
    </row>
    <row r="688" spans="1:6" ht="45.75">
      <c r="A688" s="88" t="s">
        <v>492</v>
      </c>
      <c r="B688" s="88">
        <v>1</v>
      </c>
      <c r="C688" s="88" t="s">
        <v>7</v>
      </c>
      <c r="D688" s="88" t="s">
        <v>65</v>
      </c>
      <c r="E688" s="88"/>
      <c r="F688" s="88"/>
    </row>
    <row r="689" spans="1:6">
      <c r="A689" s="89" t="s">
        <v>492</v>
      </c>
      <c r="B689" s="89">
        <v>1</v>
      </c>
      <c r="C689" s="89" t="s">
        <v>70</v>
      </c>
      <c r="D689" s="89" t="s">
        <v>51</v>
      </c>
      <c r="E689" s="89"/>
      <c r="F689" s="89"/>
    </row>
    <row r="690" spans="1:6" ht="45.75">
      <c r="A690" s="88" t="s">
        <v>493</v>
      </c>
      <c r="B690" s="88">
        <v>2</v>
      </c>
      <c r="C690" s="88" t="s">
        <v>7</v>
      </c>
      <c r="D690" s="88" t="s">
        <v>65</v>
      </c>
      <c r="E690" s="88"/>
      <c r="F690" s="88"/>
    </row>
    <row r="691" spans="1:6">
      <c r="A691" s="89" t="s">
        <v>493</v>
      </c>
      <c r="B691" s="89">
        <v>2</v>
      </c>
      <c r="C691" s="89" t="s">
        <v>70</v>
      </c>
      <c r="D691" s="89" t="s">
        <v>51</v>
      </c>
      <c r="E691" s="89"/>
      <c r="F691" s="89"/>
    </row>
    <row r="692" spans="1:6" ht="45.75">
      <c r="A692" s="88" t="s">
        <v>494</v>
      </c>
      <c r="B692" s="88">
        <v>3</v>
      </c>
      <c r="C692" s="88" t="s">
        <v>7</v>
      </c>
      <c r="D692" s="88" t="s">
        <v>65</v>
      </c>
      <c r="E692" s="88"/>
      <c r="F692" s="88"/>
    </row>
    <row r="693" spans="1:6">
      <c r="A693" s="89" t="s">
        <v>494</v>
      </c>
      <c r="B693" s="89">
        <v>3</v>
      </c>
      <c r="C693" s="89" t="s">
        <v>70</v>
      </c>
      <c r="D693" s="89" t="s">
        <v>51</v>
      </c>
      <c r="E693" s="89"/>
      <c r="F693" s="89"/>
    </row>
    <row r="694" spans="1:6" ht="45.75">
      <c r="A694" s="88" t="s">
        <v>495</v>
      </c>
      <c r="B694" s="88">
        <v>3</v>
      </c>
      <c r="C694" s="88" t="s">
        <v>7</v>
      </c>
      <c r="D694" s="88" t="s">
        <v>65</v>
      </c>
      <c r="E694" s="88"/>
      <c r="F694" s="88"/>
    </row>
    <row r="695" spans="1:6" ht="30">
      <c r="A695" s="89" t="s">
        <v>496</v>
      </c>
      <c r="B695" s="89">
        <v>1</v>
      </c>
      <c r="C695" s="89" t="s">
        <v>177</v>
      </c>
      <c r="D695" s="89"/>
      <c r="E695" s="89"/>
      <c r="F695" s="89"/>
    </row>
    <row r="696" spans="1:6" ht="45.75">
      <c r="A696" s="88" t="s">
        <v>497</v>
      </c>
      <c r="B696" s="88">
        <v>3</v>
      </c>
      <c r="C696" s="88" t="s">
        <v>7</v>
      </c>
      <c r="D696" s="88" t="s">
        <v>455</v>
      </c>
      <c r="E696" s="88"/>
      <c r="F696" s="88"/>
    </row>
    <row r="697" spans="1:6" ht="45.75">
      <c r="A697" s="89" t="s">
        <v>497</v>
      </c>
      <c r="B697" s="89">
        <v>3</v>
      </c>
      <c r="C697" s="89" t="s">
        <v>11</v>
      </c>
      <c r="D697" s="89" t="s">
        <v>498</v>
      </c>
      <c r="E697" s="89"/>
      <c r="F697" s="89"/>
    </row>
    <row r="698" spans="1:6">
      <c r="A698" s="88" t="s">
        <v>497</v>
      </c>
      <c r="B698" s="88">
        <v>3</v>
      </c>
      <c r="C698" s="88" t="s">
        <v>22</v>
      </c>
      <c r="D698" s="88" t="s">
        <v>194</v>
      </c>
      <c r="E698" s="88"/>
      <c r="F698" s="88"/>
    </row>
    <row r="699" spans="1:6" ht="45.75">
      <c r="A699" s="89" t="s">
        <v>499</v>
      </c>
      <c r="B699" s="89">
        <v>3</v>
      </c>
      <c r="C699" s="89" t="s">
        <v>7</v>
      </c>
      <c r="D699" s="89" t="s">
        <v>455</v>
      </c>
      <c r="E699" s="89"/>
      <c r="F699" s="89"/>
    </row>
    <row r="700" spans="1:6" ht="45.75">
      <c r="A700" s="88" t="s">
        <v>499</v>
      </c>
      <c r="B700" s="88">
        <v>3</v>
      </c>
      <c r="C700" s="88" t="s">
        <v>11</v>
      </c>
      <c r="D700" s="88" t="s">
        <v>498</v>
      </c>
      <c r="E700" s="88"/>
      <c r="F700" s="88"/>
    </row>
    <row r="701" spans="1:6">
      <c r="A701" s="89" t="s">
        <v>499</v>
      </c>
      <c r="B701" s="89">
        <v>3</v>
      </c>
      <c r="C701" s="89" t="s">
        <v>22</v>
      </c>
      <c r="D701" s="89" t="s">
        <v>194</v>
      </c>
      <c r="E701" s="89"/>
      <c r="F701" s="89"/>
    </row>
    <row r="702" spans="1:6" ht="45.75">
      <c r="A702" s="88" t="s">
        <v>500</v>
      </c>
      <c r="B702" s="88">
        <v>4</v>
      </c>
      <c r="C702" s="88" t="s">
        <v>7</v>
      </c>
      <c r="D702" s="88" t="s">
        <v>455</v>
      </c>
      <c r="E702" s="88"/>
      <c r="F702" s="88"/>
    </row>
    <row r="703" spans="1:6" ht="45.75">
      <c r="A703" s="89" t="s">
        <v>500</v>
      </c>
      <c r="B703" s="89">
        <v>4</v>
      </c>
      <c r="C703" s="89" t="s">
        <v>11</v>
      </c>
      <c r="D703" s="89" t="s">
        <v>501</v>
      </c>
      <c r="E703" s="89"/>
      <c r="F703" s="89"/>
    </row>
    <row r="704" spans="1:6" ht="45.75">
      <c r="A704" s="88" t="s">
        <v>502</v>
      </c>
      <c r="B704" s="88">
        <v>3</v>
      </c>
      <c r="C704" s="88" t="s">
        <v>7</v>
      </c>
      <c r="D704" s="88" t="s">
        <v>455</v>
      </c>
      <c r="E704" s="88"/>
      <c r="F704" s="88"/>
    </row>
    <row r="705" spans="1:6" ht="60.75">
      <c r="A705" s="89" t="s">
        <v>502</v>
      </c>
      <c r="B705" s="89">
        <v>3</v>
      </c>
      <c r="C705" s="89" t="s">
        <v>11</v>
      </c>
      <c r="D705" s="89" t="s">
        <v>503</v>
      </c>
      <c r="E705" s="89"/>
      <c r="F705" s="89"/>
    </row>
    <row r="706" spans="1:6" ht="45.75">
      <c r="A706" s="88" t="s">
        <v>504</v>
      </c>
      <c r="B706" s="88">
        <v>5</v>
      </c>
      <c r="C706" s="88" t="s">
        <v>7</v>
      </c>
      <c r="D706" s="88" t="s">
        <v>455</v>
      </c>
      <c r="E706" s="88"/>
      <c r="F706" s="88"/>
    </row>
    <row r="707" spans="1:6" ht="30">
      <c r="A707" s="89" t="s">
        <v>504</v>
      </c>
      <c r="B707" s="89">
        <v>5</v>
      </c>
      <c r="C707" s="89" t="s">
        <v>11</v>
      </c>
      <c r="D707" s="89" t="s">
        <v>505</v>
      </c>
      <c r="E707" s="89"/>
      <c r="F707" s="89"/>
    </row>
    <row r="708" spans="1:6" ht="45.75">
      <c r="A708" s="88" t="s">
        <v>506</v>
      </c>
      <c r="B708" s="88">
        <v>3</v>
      </c>
      <c r="C708" s="88" t="s">
        <v>7</v>
      </c>
      <c r="D708" s="88" t="s">
        <v>455</v>
      </c>
      <c r="E708" s="88"/>
      <c r="F708" s="88"/>
    </row>
    <row r="709" spans="1:6" ht="45.75">
      <c r="A709" s="89" t="s">
        <v>507</v>
      </c>
      <c r="B709" s="89">
        <v>3</v>
      </c>
      <c r="C709" s="89" t="s">
        <v>7</v>
      </c>
      <c r="D709" s="89" t="s">
        <v>455</v>
      </c>
      <c r="E709" s="89"/>
      <c r="F709" s="89"/>
    </row>
    <row r="710" spans="1:6" ht="45.75">
      <c r="A710" s="88" t="s">
        <v>508</v>
      </c>
      <c r="B710" s="88">
        <v>3</v>
      </c>
      <c r="C710" s="88" t="s">
        <v>7</v>
      </c>
      <c r="D710" s="88" t="s">
        <v>455</v>
      </c>
      <c r="E710" s="88"/>
      <c r="F710" s="88"/>
    </row>
    <row r="711" spans="1:6">
      <c r="A711" s="89" t="s">
        <v>508</v>
      </c>
      <c r="B711" s="89">
        <v>3</v>
      </c>
      <c r="C711" s="89" t="s">
        <v>15</v>
      </c>
      <c r="D711" s="89" t="s">
        <v>509</v>
      </c>
      <c r="E711" s="89"/>
      <c r="F711" s="89"/>
    </row>
    <row r="712" spans="1:6">
      <c r="A712" s="88" t="s">
        <v>508</v>
      </c>
      <c r="B712" s="88">
        <v>3</v>
      </c>
      <c r="C712" s="88" t="s">
        <v>22</v>
      </c>
      <c r="D712" s="88" t="s">
        <v>134</v>
      </c>
      <c r="E712" s="88"/>
      <c r="F712" s="88"/>
    </row>
    <row r="713" spans="1:6">
      <c r="A713" s="89" t="s">
        <v>508</v>
      </c>
      <c r="B713" s="89">
        <v>3</v>
      </c>
      <c r="C713" s="89" t="s">
        <v>19</v>
      </c>
      <c r="D713" s="89" t="s">
        <v>151</v>
      </c>
      <c r="E713" s="89"/>
      <c r="F713" s="89"/>
    </row>
    <row r="714" spans="1:6" ht="45.75">
      <c r="A714" s="88" t="s">
        <v>508</v>
      </c>
      <c r="B714" s="88">
        <v>3</v>
      </c>
      <c r="C714" s="88" t="s">
        <v>11</v>
      </c>
      <c r="D714" s="88" t="s">
        <v>510</v>
      </c>
      <c r="E714" s="88"/>
      <c r="F714" s="88"/>
    </row>
    <row r="715" spans="1:6" ht="45.75">
      <c r="A715" s="89" t="s">
        <v>511</v>
      </c>
      <c r="B715" s="89">
        <v>3</v>
      </c>
      <c r="C715" s="89" t="s">
        <v>7</v>
      </c>
      <c r="D715" s="89" t="s">
        <v>455</v>
      </c>
      <c r="E715" s="89"/>
      <c r="F715" s="89"/>
    </row>
    <row r="716" spans="1:6" ht="45.75">
      <c r="A716" s="88" t="s">
        <v>512</v>
      </c>
      <c r="B716" s="88">
        <v>3</v>
      </c>
      <c r="C716" s="88" t="s">
        <v>7</v>
      </c>
      <c r="D716" s="88" t="s">
        <v>455</v>
      </c>
      <c r="E716" s="88"/>
      <c r="F716" s="88"/>
    </row>
    <row r="717" spans="1:6" ht="45.75">
      <c r="A717" s="89" t="s">
        <v>513</v>
      </c>
      <c r="B717" s="89">
        <v>1</v>
      </c>
      <c r="C717" s="89" t="s">
        <v>7</v>
      </c>
      <c r="D717" s="89" t="s">
        <v>477</v>
      </c>
      <c r="E717" s="89"/>
      <c r="F717" s="89"/>
    </row>
    <row r="718" spans="1:6" ht="45.75">
      <c r="A718" s="88" t="s">
        <v>514</v>
      </c>
      <c r="B718" s="88">
        <v>2</v>
      </c>
      <c r="C718" s="88" t="s">
        <v>7</v>
      </c>
      <c r="D718" s="88" t="s">
        <v>477</v>
      </c>
      <c r="E718" s="88"/>
      <c r="F718" s="88"/>
    </row>
    <row r="719" spans="1:6" ht="45.75">
      <c r="A719" s="89" t="s">
        <v>515</v>
      </c>
      <c r="B719" s="89">
        <v>3</v>
      </c>
      <c r="C719" s="89" t="s">
        <v>7</v>
      </c>
      <c r="D719" s="89" t="s">
        <v>477</v>
      </c>
      <c r="E719" s="89"/>
      <c r="F719" s="89"/>
    </row>
    <row r="720" spans="1:6" ht="45.75">
      <c r="A720" s="88" t="s">
        <v>516</v>
      </c>
      <c r="B720" s="88">
        <v>1</v>
      </c>
      <c r="C720" s="88" t="s">
        <v>7</v>
      </c>
      <c r="D720" s="88" t="s">
        <v>477</v>
      </c>
      <c r="E720" s="88"/>
      <c r="F720" s="88"/>
    </row>
    <row r="721" spans="1:6" ht="45.75">
      <c r="A721" s="89" t="s">
        <v>517</v>
      </c>
      <c r="B721" s="89">
        <v>2</v>
      </c>
      <c r="C721" s="89" t="s">
        <v>7</v>
      </c>
      <c r="D721" s="89" t="s">
        <v>477</v>
      </c>
      <c r="E721" s="89"/>
      <c r="F721" s="89"/>
    </row>
    <row r="722" spans="1:6" ht="45.75">
      <c r="A722" s="88" t="s">
        <v>518</v>
      </c>
      <c r="B722" s="88">
        <v>3</v>
      </c>
      <c r="C722" s="88" t="s">
        <v>7</v>
      </c>
      <c r="D722" s="88" t="s">
        <v>477</v>
      </c>
      <c r="E722" s="88"/>
      <c r="F722" s="88"/>
    </row>
    <row r="723" spans="1:6" ht="45.75">
      <c r="A723" s="89" t="s">
        <v>519</v>
      </c>
      <c r="B723" s="89">
        <v>4</v>
      </c>
      <c r="C723" s="89" t="s">
        <v>7</v>
      </c>
      <c r="D723" s="89" t="s">
        <v>477</v>
      </c>
      <c r="E723" s="89"/>
      <c r="F723" s="89"/>
    </row>
    <row r="724" spans="1:6" ht="45.75">
      <c r="A724" s="88" t="s">
        <v>520</v>
      </c>
      <c r="B724" s="88">
        <v>3</v>
      </c>
      <c r="C724" s="88" t="s">
        <v>7</v>
      </c>
      <c r="D724" s="88" t="s">
        <v>8</v>
      </c>
      <c r="E724" s="88"/>
      <c r="F724" s="88"/>
    </row>
    <row r="725" spans="1:6" ht="45.75">
      <c r="A725" s="89" t="s">
        <v>520</v>
      </c>
      <c r="B725" s="89">
        <v>3</v>
      </c>
      <c r="C725" s="89" t="s">
        <v>75</v>
      </c>
      <c r="D725" s="89" t="s">
        <v>76</v>
      </c>
      <c r="E725" s="89"/>
      <c r="F725" s="89"/>
    </row>
    <row r="726" spans="1:6" ht="30">
      <c r="A726" s="88" t="s">
        <v>521</v>
      </c>
      <c r="B726" s="88">
        <v>1</v>
      </c>
      <c r="C726" s="88" t="s">
        <v>7</v>
      </c>
      <c r="D726" s="88" t="s">
        <v>91</v>
      </c>
      <c r="E726" s="88"/>
      <c r="F726" s="88"/>
    </row>
    <row r="727" spans="1:6" ht="30">
      <c r="A727" s="89" t="s">
        <v>522</v>
      </c>
      <c r="B727" s="89">
        <v>2</v>
      </c>
      <c r="C727" s="89" t="s">
        <v>7</v>
      </c>
      <c r="D727" s="89" t="s">
        <v>207</v>
      </c>
      <c r="E727" s="89"/>
      <c r="F727" s="89"/>
    </row>
    <row r="728" spans="1:6" ht="30">
      <c r="A728" s="88" t="s">
        <v>523</v>
      </c>
      <c r="B728" s="88">
        <v>3</v>
      </c>
      <c r="C728" s="88" t="s">
        <v>7</v>
      </c>
      <c r="D728" s="88" t="s">
        <v>91</v>
      </c>
      <c r="E728" s="88"/>
      <c r="F728" s="88"/>
    </row>
    <row r="729" spans="1:6" ht="30">
      <c r="A729" s="89" t="s">
        <v>524</v>
      </c>
      <c r="B729" s="89">
        <v>1</v>
      </c>
      <c r="C729" s="89" t="s">
        <v>7</v>
      </c>
      <c r="D729" s="89" t="s">
        <v>91</v>
      </c>
      <c r="E729" s="89"/>
      <c r="F729" s="89"/>
    </row>
    <row r="730" spans="1:6" ht="30">
      <c r="A730" s="88" t="s">
        <v>525</v>
      </c>
      <c r="B730" s="88">
        <v>2</v>
      </c>
      <c r="C730" s="88" t="s">
        <v>7</v>
      </c>
      <c r="D730" s="88" t="s">
        <v>91</v>
      </c>
      <c r="E730" s="88"/>
      <c r="F730" s="88"/>
    </row>
    <row r="731" spans="1:6" ht="30">
      <c r="A731" s="89" t="s">
        <v>526</v>
      </c>
      <c r="B731" s="89">
        <v>3</v>
      </c>
      <c r="C731" s="89" t="s">
        <v>7</v>
      </c>
      <c r="D731" s="89" t="s">
        <v>91</v>
      </c>
      <c r="E731" s="89"/>
      <c r="F731" s="89"/>
    </row>
    <row r="732" spans="1:6" ht="30">
      <c r="A732" s="88" t="s">
        <v>527</v>
      </c>
      <c r="B732" s="88">
        <v>4</v>
      </c>
      <c r="C732" s="88" t="s">
        <v>7</v>
      </c>
      <c r="D732" s="88" t="s">
        <v>91</v>
      </c>
      <c r="E732" s="88"/>
      <c r="F732" s="88"/>
    </row>
    <row r="733" spans="1:6" ht="30">
      <c r="A733" s="89" t="s">
        <v>528</v>
      </c>
      <c r="B733" s="89">
        <v>3</v>
      </c>
      <c r="C733" s="89" t="s">
        <v>7</v>
      </c>
      <c r="D733" s="89" t="s">
        <v>529</v>
      </c>
      <c r="E733" s="89"/>
      <c r="F733" s="89"/>
    </row>
    <row r="734" spans="1:6" ht="45.75">
      <c r="A734" s="88" t="s">
        <v>528</v>
      </c>
      <c r="B734" s="88">
        <v>3</v>
      </c>
      <c r="C734" s="88" t="s">
        <v>530</v>
      </c>
      <c r="D734" s="88" t="s">
        <v>531</v>
      </c>
      <c r="E734" s="88"/>
      <c r="F734" s="88"/>
    </row>
    <row r="735" spans="1:6" ht="30">
      <c r="A735" s="89" t="s">
        <v>528</v>
      </c>
      <c r="B735" s="89">
        <v>3</v>
      </c>
      <c r="C735" s="89" t="s">
        <v>19</v>
      </c>
      <c r="D735" s="89" t="s">
        <v>532</v>
      </c>
      <c r="E735" s="89"/>
      <c r="F735" s="89"/>
    </row>
    <row r="736" spans="1:6" ht="30">
      <c r="A736" s="88" t="s">
        <v>528</v>
      </c>
      <c r="B736" s="88">
        <v>3</v>
      </c>
      <c r="C736" s="88" t="s">
        <v>22</v>
      </c>
      <c r="D736" s="88" t="s">
        <v>533</v>
      </c>
      <c r="E736" s="88"/>
      <c r="F736" s="88"/>
    </row>
    <row r="737" spans="1:6" ht="30">
      <c r="A737" s="89" t="s">
        <v>528</v>
      </c>
      <c r="B737" s="89">
        <v>3</v>
      </c>
      <c r="C737" s="89" t="s">
        <v>15</v>
      </c>
      <c r="D737" s="89" t="s">
        <v>136</v>
      </c>
      <c r="E737" s="89"/>
      <c r="F737" s="89"/>
    </row>
    <row r="738" spans="1:6" ht="45.75">
      <c r="A738" s="88" t="s">
        <v>534</v>
      </c>
      <c r="B738" s="88">
        <v>3</v>
      </c>
      <c r="C738" s="88" t="s">
        <v>7</v>
      </c>
      <c r="D738" s="88" t="s">
        <v>131</v>
      </c>
      <c r="E738" s="88"/>
      <c r="F738" s="88"/>
    </row>
    <row r="739" spans="1:6" ht="60.75">
      <c r="A739" s="89" t="s">
        <v>534</v>
      </c>
      <c r="B739" s="89">
        <v>3</v>
      </c>
      <c r="C739" s="89" t="s">
        <v>530</v>
      </c>
      <c r="D739" s="89" t="s">
        <v>535</v>
      </c>
      <c r="E739" s="89"/>
      <c r="F739" s="89"/>
    </row>
    <row r="740" spans="1:6" ht="30">
      <c r="A740" s="88" t="s">
        <v>536</v>
      </c>
      <c r="B740" s="88">
        <v>3</v>
      </c>
      <c r="C740" s="88" t="s">
        <v>7</v>
      </c>
      <c r="D740" s="88" t="s">
        <v>537</v>
      </c>
      <c r="E740" s="88"/>
      <c r="F740" s="88"/>
    </row>
    <row r="741" spans="1:6" ht="60.75">
      <c r="A741" s="89" t="s">
        <v>536</v>
      </c>
      <c r="B741" s="89">
        <v>3</v>
      </c>
      <c r="C741" s="89" t="s">
        <v>530</v>
      </c>
      <c r="D741" s="89" t="s">
        <v>279</v>
      </c>
      <c r="E741" s="89"/>
      <c r="F741" s="89"/>
    </row>
    <row r="742" spans="1:6" ht="30">
      <c r="A742" s="88" t="s">
        <v>536</v>
      </c>
      <c r="B742" s="88">
        <v>3</v>
      </c>
      <c r="C742" s="88" t="s">
        <v>22</v>
      </c>
      <c r="D742" s="88" t="s">
        <v>533</v>
      </c>
      <c r="E742" s="88"/>
      <c r="F742" s="88"/>
    </row>
    <row r="743" spans="1:6" ht="30">
      <c r="A743" s="89" t="s">
        <v>536</v>
      </c>
      <c r="B743" s="89">
        <v>3</v>
      </c>
      <c r="C743" s="89" t="s">
        <v>19</v>
      </c>
      <c r="D743" s="89" t="s">
        <v>538</v>
      </c>
      <c r="E743" s="89"/>
      <c r="F743" s="89"/>
    </row>
    <row r="744" spans="1:6" ht="30">
      <c r="A744" s="88" t="s">
        <v>539</v>
      </c>
      <c r="B744" s="88">
        <v>3</v>
      </c>
      <c r="C744" s="88" t="s">
        <v>7</v>
      </c>
      <c r="D744" s="88" t="s">
        <v>540</v>
      </c>
      <c r="E744" s="88"/>
      <c r="F744" s="88"/>
    </row>
    <row r="745" spans="1:6" ht="60.75">
      <c r="A745" s="89" t="s">
        <v>539</v>
      </c>
      <c r="B745" s="89">
        <v>3</v>
      </c>
      <c r="C745" s="89" t="s">
        <v>530</v>
      </c>
      <c r="D745" s="89" t="s">
        <v>279</v>
      </c>
      <c r="E745" s="89"/>
      <c r="F745" s="89"/>
    </row>
    <row r="746" spans="1:6" ht="30">
      <c r="A746" s="88" t="s">
        <v>539</v>
      </c>
      <c r="B746" s="88">
        <v>3</v>
      </c>
      <c r="C746" s="88" t="s">
        <v>22</v>
      </c>
      <c r="D746" s="88" t="s">
        <v>533</v>
      </c>
      <c r="E746" s="88"/>
      <c r="F746" s="88"/>
    </row>
    <row r="747" spans="1:6" ht="30">
      <c r="A747" s="89" t="s">
        <v>539</v>
      </c>
      <c r="B747" s="89">
        <v>3</v>
      </c>
      <c r="C747" s="89" t="s">
        <v>19</v>
      </c>
      <c r="D747" s="89" t="s">
        <v>538</v>
      </c>
      <c r="E747" s="89"/>
      <c r="F747" s="89"/>
    </row>
    <row r="748" spans="1:6" ht="45.75">
      <c r="A748" s="88" t="s">
        <v>541</v>
      </c>
      <c r="B748" s="88">
        <v>3</v>
      </c>
      <c r="C748" s="88" t="s">
        <v>7</v>
      </c>
      <c r="D748" s="88" t="s">
        <v>131</v>
      </c>
      <c r="E748" s="88"/>
      <c r="F748" s="88"/>
    </row>
    <row r="749" spans="1:6" ht="45.75">
      <c r="A749" s="89" t="s">
        <v>541</v>
      </c>
      <c r="B749" s="89">
        <v>3</v>
      </c>
      <c r="C749" s="89" t="s">
        <v>75</v>
      </c>
      <c r="D749" s="89" t="s">
        <v>76</v>
      </c>
      <c r="E749" s="89"/>
      <c r="F749" s="89"/>
    </row>
    <row r="750" spans="1:6" ht="30">
      <c r="A750" s="88" t="s">
        <v>541</v>
      </c>
      <c r="B750" s="88">
        <v>3</v>
      </c>
      <c r="C750" s="88" t="s">
        <v>19</v>
      </c>
      <c r="D750" s="88" t="s">
        <v>542</v>
      </c>
      <c r="E750" s="88"/>
      <c r="F750" s="88"/>
    </row>
    <row r="751" spans="1:6" ht="45.75">
      <c r="A751" s="89" t="s">
        <v>543</v>
      </c>
      <c r="B751" s="89">
        <v>3</v>
      </c>
      <c r="C751" s="89" t="s">
        <v>7</v>
      </c>
      <c r="D751" s="89" t="s">
        <v>131</v>
      </c>
      <c r="E751" s="89"/>
      <c r="F751" s="89"/>
    </row>
    <row r="752" spans="1:6" ht="30">
      <c r="A752" s="88" t="s">
        <v>543</v>
      </c>
      <c r="B752" s="88">
        <v>3</v>
      </c>
      <c r="C752" s="88" t="s">
        <v>19</v>
      </c>
      <c r="D752" s="88" t="s">
        <v>542</v>
      </c>
      <c r="E752" s="88"/>
      <c r="F752" s="88"/>
    </row>
    <row r="753" spans="1:6" ht="45.75">
      <c r="A753" s="89" t="s">
        <v>544</v>
      </c>
      <c r="B753" s="89">
        <v>3</v>
      </c>
      <c r="C753" s="89" t="s">
        <v>7</v>
      </c>
      <c r="D753" s="89" t="s">
        <v>131</v>
      </c>
      <c r="E753" s="89"/>
      <c r="F753" s="89"/>
    </row>
    <row r="754" spans="1:6" ht="45.75">
      <c r="A754" s="88" t="s">
        <v>544</v>
      </c>
      <c r="B754" s="88">
        <v>3</v>
      </c>
      <c r="C754" s="88" t="s">
        <v>112</v>
      </c>
      <c r="D754" s="88" t="s">
        <v>217</v>
      </c>
      <c r="E754" s="88"/>
      <c r="F754" s="88"/>
    </row>
    <row r="755" spans="1:6" ht="45.75">
      <c r="A755" s="89" t="s">
        <v>545</v>
      </c>
      <c r="B755" s="89">
        <v>3</v>
      </c>
      <c r="C755" s="89" t="s">
        <v>7</v>
      </c>
      <c r="D755" s="89" t="s">
        <v>340</v>
      </c>
      <c r="E755" s="89"/>
      <c r="F755" s="89"/>
    </row>
    <row r="756" spans="1:6" ht="60.75">
      <c r="A756" s="88" t="s">
        <v>545</v>
      </c>
      <c r="B756" s="88">
        <v>3</v>
      </c>
      <c r="C756" s="88" t="s">
        <v>530</v>
      </c>
      <c r="D756" s="88" t="s">
        <v>546</v>
      </c>
      <c r="E756" s="88"/>
      <c r="F756" s="88"/>
    </row>
    <row r="757" spans="1:6" ht="45.75">
      <c r="A757" s="89" t="s">
        <v>545</v>
      </c>
      <c r="B757" s="89">
        <v>3</v>
      </c>
      <c r="C757" s="89" t="s">
        <v>75</v>
      </c>
      <c r="D757" s="89" t="s">
        <v>76</v>
      </c>
      <c r="E757" s="89"/>
      <c r="F757" s="89"/>
    </row>
    <row r="758" spans="1:6" ht="30">
      <c r="A758" s="88" t="s">
        <v>545</v>
      </c>
      <c r="B758" s="88">
        <v>3</v>
      </c>
      <c r="C758" s="88" t="s">
        <v>19</v>
      </c>
      <c r="D758" s="88" t="s">
        <v>290</v>
      </c>
      <c r="E758" s="88"/>
      <c r="F758" s="88"/>
    </row>
    <row r="759" spans="1:6" ht="45.75">
      <c r="A759" s="89" t="s">
        <v>547</v>
      </c>
      <c r="B759" s="89">
        <v>3</v>
      </c>
      <c r="C759" s="89" t="s">
        <v>7</v>
      </c>
      <c r="D759" s="89" t="s">
        <v>131</v>
      </c>
      <c r="E759" s="89"/>
      <c r="F759" s="89"/>
    </row>
    <row r="760" spans="1:6" ht="45.75">
      <c r="A760" s="88" t="s">
        <v>547</v>
      </c>
      <c r="B760" s="88">
        <v>3</v>
      </c>
      <c r="C760" s="88" t="s">
        <v>54</v>
      </c>
      <c r="D760" s="88" t="s">
        <v>548</v>
      </c>
      <c r="E760" s="88"/>
      <c r="F760" s="88"/>
    </row>
    <row r="761" spans="1:6" ht="45.75">
      <c r="A761" s="89" t="s">
        <v>547</v>
      </c>
      <c r="B761" s="89">
        <v>3</v>
      </c>
      <c r="C761" s="89" t="s">
        <v>75</v>
      </c>
      <c r="D761" s="89" t="s">
        <v>76</v>
      </c>
      <c r="E761" s="89"/>
      <c r="F761" s="89"/>
    </row>
    <row r="762" spans="1:6" ht="45.75">
      <c r="A762" s="88" t="s">
        <v>549</v>
      </c>
      <c r="B762" s="88">
        <v>3</v>
      </c>
      <c r="C762" s="88" t="s">
        <v>7</v>
      </c>
      <c r="D762" s="88" t="s">
        <v>131</v>
      </c>
      <c r="E762" s="88"/>
      <c r="F762" s="88"/>
    </row>
    <row r="763" spans="1:6" ht="45.75">
      <c r="A763" s="89" t="s">
        <v>549</v>
      </c>
      <c r="B763" s="89">
        <v>3</v>
      </c>
      <c r="C763" s="89" t="s">
        <v>75</v>
      </c>
      <c r="D763" s="89" t="s">
        <v>76</v>
      </c>
      <c r="E763" s="89"/>
      <c r="F763" s="89"/>
    </row>
    <row r="764" spans="1:6" ht="45.75">
      <c r="A764" s="88" t="s">
        <v>550</v>
      </c>
      <c r="B764" s="88">
        <v>3</v>
      </c>
      <c r="C764" s="88" t="s">
        <v>7</v>
      </c>
      <c r="D764" s="88" t="s">
        <v>131</v>
      </c>
      <c r="E764" s="88"/>
      <c r="F764" s="88"/>
    </row>
    <row r="765" spans="1:6" ht="45.75">
      <c r="A765" s="89" t="s">
        <v>550</v>
      </c>
      <c r="B765" s="89">
        <v>3</v>
      </c>
      <c r="C765" s="89" t="s">
        <v>75</v>
      </c>
      <c r="D765" s="89" t="s">
        <v>76</v>
      </c>
      <c r="E765" s="89"/>
      <c r="F765" s="89"/>
    </row>
    <row r="766" spans="1:6" ht="45.75">
      <c r="A766" s="88" t="s">
        <v>551</v>
      </c>
      <c r="B766" s="88">
        <v>3</v>
      </c>
      <c r="C766" s="88" t="s">
        <v>7</v>
      </c>
      <c r="D766" s="88" t="s">
        <v>131</v>
      </c>
      <c r="E766" s="88"/>
      <c r="F766" s="88"/>
    </row>
    <row r="767" spans="1:6" ht="45.75">
      <c r="A767" s="89" t="s">
        <v>551</v>
      </c>
      <c r="B767" s="89">
        <v>3</v>
      </c>
      <c r="C767" s="89" t="s">
        <v>75</v>
      </c>
      <c r="D767" s="89" t="s">
        <v>76</v>
      </c>
      <c r="E767" s="89"/>
      <c r="F767" s="89"/>
    </row>
    <row r="768" spans="1:6" ht="30">
      <c r="A768" s="88" t="s">
        <v>551</v>
      </c>
      <c r="B768" s="88">
        <v>3</v>
      </c>
      <c r="C768" s="88" t="s">
        <v>22</v>
      </c>
      <c r="D768" s="88" t="s">
        <v>285</v>
      </c>
      <c r="E768" s="88"/>
      <c r="F768" s="88"/>
    </row>
    <row r="769" spans="1:6" ht="45.75">
      <c r="A769" s="89" t="s">
        <v>551</v>
      </c>
      <c r="B769" s="89">
        <v>3</v>
      </c>
      <c r="C769" s="89" t="s">
        <v>54</v>
      </c>
      <c r="D769" s="89" t="s">
        <v>55</v>
      </c>
      <c r="E769" s="89"/>
      <c r="F769" s="89"/>
    </row>
    <row r="770" spans="1:6" ht="45.75">
      <c r="A770" s="88" t="s">
        <v>552</v>
      </c>
      <c r="B770" s="88">
        <v>4</v>
      </c>
      <c r="C770" s="88" t="s">
        <v>7</v>
      </c>
      <c r="D770" s="88" t="s">
        <v>131</v>
      </c>
      <c r="E770" s="88"/>
      <c r="F770" s="88"/>
    </row>
    <row r="771" spans="1:6" ht="60.75">
      <c r="A771" s="89" t="s">
        <v>552</v>
      </c>
      <c r="B771" s="89">
        <v>4</v>
      </c>
      <c r="C771" s="89" t="s">
        <v>553</v>
      </c>
      <c r="D771" s="89" t="s">
        <v>279</v>
      </c>
      <c r="E771" s="89"/>
      <c r="F771" s="89"/>
    </row>
    <row r="772" spans="1:6" ht="45.75">
      <c r="A772" s="88" t="s">
        <v>552</v>
      </c>
      <c r="B772" s="88">
        <v>4</v>
      </c>
      <c r="C772" s="88" t="s">
        <v>75</v>
      </c>
      <c r="D772" s="88" t="s">
        <v>76</v>
      </c>
      <c r="E772" s="88"/>
      <c r="F772" s="88"/>
    </row>
    <row r="773" spans="1:6">
      <c r="A773" s="89" t="s">
        <v>552</v>
      </c>
      <c r="B773" s="89">
        <v>4</v>
      </c>
      <c r="C773" s="89" t="s">
        <v>22</v>
      </c>
      <c r="D773" s="89" t="s">
        <v>554</v>
      </c>
      <c r="E773" s="89"/>
      <c r="F773" s="89"/>
    </row>
    <row r="774" spans="1:6">
      <c r="A774" s="88" t="s">
        <v>552</v>
      </c>
      <c r="B774" s="88">
        <v>4</v>
      </c>
      <c r="C774" s="88" t="s">
        <v>19</v>
      </c>
      <c r="D774" s="88" t="s">
        <v>555</v>
      </c>
      <c r="E774" s="88"/>
      <c r="F774" s="88"/>
    </row>
    <row r="775" spans="1:6" ht="45.75">
      <c r="A775" s="89" t="s">
        <v>556</v>
      </c>
      <c r="B775" s="89">
        <v>4</v>
      </c>
      <c r="C775" s="89" t="s">
        <v>7</v>
      </c>
      <c r="D775" s="89" t="s">
        <v>131</v>
      </c>
      <c r="E775" s="89"/>
      <c r="F775" s="89"/>
    </row>
    <row r="776" spans="1:6" ht="60.75">
      <c r="A776" s="88" t="s">
        <v>556</v>
      </c>
      <c r="B776" s="88">
        <v>4</v>
      </c>
      <c r="C776" s="88" t="s">
        <v>553</v>
      </c>
      <c r="D776" s="88" t="s">
        <v>279</v>
      </c>
      <c r="E776" s="88"/>
      <c r="F776" s="88"/>
    </row>
    <row r="777" spans="1:6" ht="45.75">
      <c r="A777" s="89" t="s">
        <v>556</v>
      </c>
      <c r="B777" s="89">
        <v>4</v>
      </c>
      <c r="C777" s="89" t="s">
        <v>75</v>
      </c>
      <c r="D777" s="89" t="s">
        <v>557</v>
      </c>
      <c r="E777" s="89"/>
      <c r="F777" s="89"/>
    </row>
    <row r="778" spans="1:6">
      <c r="A778" s="88" t="s">
        <v>556</v>
      </c>
      <c r="B778" s="88">
        <v>4</v>
      </c>
      <c r="C778" s="88" t="s">
        <v>19</v>
      </c>
      <c r="D778" s="88" t="s">
        <v>538</v>
      </c>
      <c r="E778" s="88"/>
      <c r="F778" s="88"/>
    </row>
    <row r="779" spans="1:6">
      <c r="A779" s="89" t="s">
        <v>556</v>
      </c>
      <c r="B779" s="89">
        <v>4</v>
      </c>
      <c r="C779" s="89" t="s">
        <v>22</v>
      </c>
      <c r="D779" s="89" t="s">
        <v>554</v>
      </c>
      <c r="E779" s="89"/>
      <c r="F779" s="89"/>
    </row>
    <row r="780" spans="1:6" ht="45.75">
      <c r="A780" s="88" t="s">
        <v>558</v>
      </c>
      <c r="B780" s="88">
        <v>4</v>
      </c>
      <c r="C780" s="88" t="s">
        <v>7</v>
      </c>
      <c r="D780" s="88" t="s">
        <v>559</v>
      </c>
      <c r="E780" s="88"/>
      <c r="F780" s="88"/>
    </row>
    <row r="781" spans="1:6" ht="60.75">
      <c r="A781" s="89" t="s">
        <v>558</v>
      </c>
      <c r="B781" s="89">
        <v>4</v>
      </c>
      <c r="C781" s="89" t="s">
        <v>553</v>
      </c>
      <c r="D781" s="89" t="s">
        <v>464</v>
      </c>
      <c r="E781" s="89"/>
      <c r="F781" s="89"/>
    </row>
    <row r="782" spans="1:6" ht="45.75">
      <c r="A782" s="88" t="s">
        <v>558</v>
      </c>
      <c r="B782" s="88">
        <v>4</v>
      </c>
      <c r="C782" s="88" t="s">
        <v>75</v>
      </c>
      <c r="D782" s="88" t="s">
        <v>76</v>
      </c>
      <c r="E782" s="88"/>
      <c r="F782" s="88"/>
    </row>
    <row r="783" spans="1:6">
      <c r="A783" s="89" t="s">
        <v>558</v>
      </c>
      <c r="B783" s="89">
        <v>4</v>
      </c>
      <c r="C783" s="89" t="s">
        <v>22</v>
      </c>
      <c r="D783" s="89" t="s">
        <v>554</v>
      </c>
      <c r="E783" s="89"/>
      <c r="F783" s="89"/>
    </row>
    <row r="784" spans="1:6">
      <c r="A784" s="88" t="s">
        <v>558</v>
      </c>
      <c r="B784" s="88">
        <v>4</v>
      </c>
      <c r="C784" s="88" t="s">
        <v>19</v>
      </c>
      <c r="D784" s="88" t="s">
        <v>555</v>
      </c>
      <c r="E784" s="88"/>
      <c r="F784" s="88"/>
    </row>
    <row r="785" spans="1:6" ht="45.75">
      <c r="A785" s="89" t="s">
        <v>560</v>
      </c>
      <c r="B785" s="89">
        <v>4</v>
      </c>
      <c r="C785" s="89" t="s">
        <v>7</v>
      </c>
      <c r="D785" s="89" t="s">
        <v>131</v>
      </c>
      <c r="E785" s="89"/>
      <c r="F785" s="89"/>
    </row>
    <row r="786" spans="1:6" ht="60.75">
      <c r="A786" s="88" t="s">
        <v>560</v>
      </c>
      <c r="B786" s="88">
        <v>4</v>
      </c>
      <c r="C786" s="88" t="s">
        <v>553</v>
      </c>
      <c r="D786" s="88" t="s">
        <v>279</v>
      </c>
      <c r="E786" s="88"/>
      <c r="F786" s="88"/>
    </row>
    <row r="787" spans="1:6">
      <c r="A787" s="89" t="s">
        <v>560</v>
      </c>
      <c r="B787" s="89">
        <v>4</v>
      </c>
      <c r="C787" s="89" t="s">
        <v>22</v>
      </c>
      <c r="D787" s="89" t="s">
        <v>554</v>
      </c>
      <c r="E787" s="89"/>
      <c r="F787" s="89"/>
    </row>
    <row r="788" spans="1:6">
      <c r="A788" s="88" t="s">
        <v>560</v>
      </c>
      <c r="B788" s="88">
        <v>4</v>
      </c>
      <c r="C788" s="88" t="s">
        <v>19</v>
      </c>
      <c r="D788" s="88" t="s">
        <v>538</v>
      </c>
      <c r="E788" s="88"/>
      <c r="F788" s="88"/>
    </row>
    <row r="789" spans="1:6" ht="45.75">
      <c r="A789" s="89" t="s">
        <v>560</v>
      </c>
      <c r="B789" s="89">
        <v>4</v>
      </c>
      <c r="C789" s="89" t="s">
        <v>75</v>
      </c>
      <c r="D789" s="89" t="s">
        <v>557</v>
      </c>
      <c r="E789" s="89"/>
      <c r="F789" s="89"/>
    </row>
    <row r="790" spans="1:6" ht="45.75">
      <c r="A790" s="88" t="s">
        <v>561</v>
      </c>
      <c r="B790" s="88">
        <v>3</v>
      </c>
      <c r="C790" s="88" t="s">
        <v>7</v>
      </c>
      <c r="D790" s="88" t="s">
        <v>131</v>
      </c>
      <c r="E790" s="88"/>
      <c r="F790" s="88"/>
    </row>
    <row r="791" spans="1:6" ht="45.75">
      <c r="A791" s="89" t="s">
        <v>561</v>
      </c>
      <c r="B791" s="89">
        <v>3</v>
      </c>
      <c r="C791" s="89" t="s">
        <v>112</v>
      </c>
      <c r="D791" s="89" t="s">
        <v>562</v>
      </c>
      <c r="E791" s="89"/>
      <c r="F791" s="89"/>
    </row>
    <row r="792" spans="1:6" ht="30">
      <c r="A792" s="88" t="s">
        <v>561</v>
      </c>
      <c r="B792" s="88">
        <v>3</v>
      </c>
      <c r="C792" s="88" t="s">
        <v>15</v>
      </c>
      <c r="D792" s="88" t="s">
        <v>136</v>
      </c>
      <c r="E792" s="88"/>
      <c r="F792" s="88"/>
    </row>
    <row r="793" spans="1:6" ht="30">
      <c r="A793" s="89" t="s">
        <v>561</v>
      </c>
      <c r="B793" s="89">
        <v>3</v>
      </c>
      <c r="C793" s="89" t="s">
        <v>22</v>
      </c>
      <c r="D793" s="89" t="s">
        <v>563</v>
      </c>
      <c r="E793" s="89"/>
      <c r="F793" s="89"/>
    </row>
    <row r="794" spans="1:6" ht="30">
      <c r="A794" s="88" t="s">
        <v>561</v>
      </c>
      <c r="B794" s="88">
        <v>3</v>
      </c>
      <c r="C794" s="88" t="s">
        <v>19</v>
      </c>
      <c r="D794" s="88" t="s">
        <v>564</v>
      </c>
      <c r="E794" s="88"/>
      <c r="F794" s="88"/>
    </row>
    <row r="795" spans="1:6" ht="30">
      <c r="A795" s="89" t="s">
        <v>561</v>
      </c>
      <c r="B795" s="89">
        <v>3</v>
      </c>
      <c r="C795" s="89" t="s">
        <v>530</v>
      </c>
      <c r="D795" s="89"/>
      <c r="E795" s="89"/>
      <c r="F795" s="89"/>
    </row>
    <row r="796" spans="1:6" ht="30">
      <c r="A796" s="88" t="s">
        <v>561</v>
      </c>
      <c r="B796" s="88">
        <v>3</v>
      </c>
      <c r="C796" s="88" t="s">
        <v>75</v>
      </c>
      <c r="D796" s="88"/>
      <c r="E796" s="88"/>
      <c r="F796" s="88"/>
    </row>
    <row r="797" spans="1:6" ht="60.75">
      <c r="A797" s="89" t="s">
        <v>565</v>
      </c>
      <c r="B797" s="89">
        <v>3</v>
      </c>
      <c r="C797" s="89" t="s">
        <v>530</v>
      </c>
      <c r="D797" s="89" t="s">
        <v>279</v>
      </c>
      <c r="E797" s="89"/>
      <c r="F797" s="89"/>
    </row>
    <row r="798" spans="1:6" ht="45.75">
      <c r="A798" s="88" t="s">
        <v>565</v>
      </c>
      <c r="B798" s="88">
        <v>3</v>
      </c>
      <c r="C798" s="88" t="s">
        <v>75</v>
      </c>
      <c r="D798" s="88" t="s">
        <v>566</v>
      </c>
      <c r="E798" s="88"/>
      <c r="F798" s="88"/>
    </row>
    <row r="799" spans="1:6" ht="30">
      <c r="A799" s="89" t="s">
        <v>565</v>
      </c>
      <c r="B799" s="89">
        <v>3</v>
      </c>
      <c r="C799" s="89" t="s">
        <v>22</v>
      </c>
      <c r="D799" s="89" t="s">
        <v>567</v>
      </c>
      <c r="E799" s="89"/>
      <c r="F799" s="89"/>
    </row>
    <row r="800" spans="1:6" ht="30">
      <c r="A800" s="88" t="s">
        <v>568</v>
      </c>
      <c r="B800" s="88">
        <v>3</v>
      </c>
      <c r="C800" s="88" t="s">
        <v>22</v>
      </c>
      <c r="D800" s="88" t="s">
        <v>569</v>
      </c>
      <c r="E800" s="88"/>
      <c r="F800" s="88"/>
    </row>
    <row r="801" spans="1:6" ht="45.75">
      <c r="A801" s="89" t="s">
        <v>568</v>
      </c>
      <c r="B801" s="89">
        <v>3</v>
      </c>
      <c r="C801" s="89" t="s">
        <v>7</v>
      </c>
      <c r="D801" s="89" t="s">
        <v>131</v>
      </c>
      <c r="E801" s="89"/>
      <c r="F801" s="89"/>
    </row>
    <row r="802" spans="1:6" ht="60.75">
      <c r="A802" s="88" t="s">
        <v>568</v>
      </c>
      <c r="B802" s="88">
        <v>3</v>
      </c>
      <c r="C802" s="88" t="s">
        <v>112</v>
      </c>
      <c r="D802" s="88" t="s">
        <v>570</v>
      </c>
      <c r="E802" s="88"/>
      <c r="F802" s="88"/>
    </row>
    <row r="803" spans="1:6" ht="60.75">
      <c r="A803" s="89" t="s">
        <v>568</v>
      </c>
      <c r="B803" s="89">
        <v>3</v>
      </c>
      <c r="C803" s="89" t="s">
        <v>530</v>
      </c>
      <c r="D803" s="89" t="s">
        <v>535</v>
      </c>
      <c r="E803" s="89"/>
      <c r="F803" s="89"/>
    </row>
    <row r="804" spans="1:6" ht="45.75">
      <c r="A804" s="88" t="s">
        <v>571</v>
      </c>
      <c r="B804" s="88">
        <v>3</v>
      </c>
      <c r="C804" s="88" t="s">
        <v>7</v>
      </c>
      <c r="D804" s="88" t="s">
        <v>131</v>
      </c>
      <c r="E804" s="88"/>
      <c r="F804" s="88"/>
    </row>
    <row r="805" spans="1:6" ht="60.75">
      <c r="A805" s="89" t="s">
        <v>571</v>
      </c>
      <c r="B805" s="89">
        <v>3</v>
      </c>
      <c r="C805" s="89" t="s">
        <v>530</v>
      </c>
      <c r="D805" s="89" t="s">
        <v>535</v>
      </c>
      <c r="E805" s="89"/>
      <c r="F805" s="89"/>
    </row>
    <row r="806" spans="1:6" ht="30">
      <c r="A806" s="88" t="s">
        <v>571</v>
      </c>
      <c r="B806" s="88">
        <v>3</v>
      </c>
      <c r="C806" s="88" t="s">
        <v>22</v>
      </c>
      <c r="D806" s="88" t="s">
        <v>567</v>
      </c>
      <c r="E806" s="88"/>
      <c r="F806" s="88"/>
    </row>
    <row r="807" spans="1:6" ht="45.75">
      <c r="A807" s="89" t="s">
        <v>572</v>
      </c>
      <c r="B807" s="89">
        <v>3</v>
      </c>
      <c r="C807" s="89" t="s">
        <v>7</v>
      </c>
      <c r="D807" s="89" t="s">
        <v>131</v>
      </c>
      <c r="E807" s="89"/>
      <c r="F807" s="89"/>
    </row>
    <row r="808" spans="1:6" ht="60.75">
      <c r="A808" s="88" t="s">
        <v>572</v>
      </c>
      <c r="B808" s="88">
        <v>3</v>
      </c>
      <c r="C808" s="88" t="s">
        <v>530</v>
      </c>
      <c r="D808" s="88" t="s">
        <v>535</v>
      </c>
      <c r="E808" s="88"/>
      <c r="F808" s="88"/>
    </row>
    <row r="809" spans="1:6" ht="30">
      <c r="A809" s="89" t="s">
        <v>572</v>
      </c>
      <c r="B809" s="89">
        <v>3</v>
      </c>
      <c r="C809" s="89" t="s">
        <v>22</v>
      </c>
      <c r="D809" s="89" t="s">
        <v>567</v>
      </c>
      <c r="E809" s="89"/>
      <c r="F809" s="89"/>
    </row>
    <row r="810" spans="1:6" ht="45.75">
      <c r="A810" s="88" t="s">
        <v>573</v>
      </c>
      <c r="B810" s="88">
        <v>3</v>
      </c>
      <c r="C810" s="88" t="s">
        <v>7</v>
      </c>
      <c r="D810" s="88" t="s">
        <v>131</v>
      </c>
      <c r="E810" s="88"/>
      <c r="F810" s="88"/>
    </row>
    <row r="811" spans="1:6">
      <c r="A811" s="89" t="s">
        <v>573</v>
      </c>
      <c r="B811" s="89">
        <v>3</v>
      </c>
      <c r="C811" s="89" t="s">
        <v>22</v>
      </c>
      <c r="D811" s="89" t="s">
        <v>567</v>
      </c>
      <c r="E811" s="89"/>
      <c r="F811" s="89"/>
    </row>
    <row r="812" spans="1:6" ht="60.75">
      <c r="A812" s="88" t="s">
        <v>573</v>
      </c>
      <c r="B812" s="88">
        <v>3</v>
      </c>
      <c r="C812" s="88" t="s">
        <v>530</v>
      </c>
      <c r="D812" s="88" t="s">
        <v>535</v>
      </c>
      <c r="E812" s="88"/>
      <c r="F812" s="88"/>
    </row>
    <row r="813" spans="1:6" ht="45.75">
      <c r="A813" s="89" t="s">
        <v>574</v>
      </c>
      <c r="B813" s="89">
        <v>3</v>
      </c>
      <c r="C813" s="89" t="s">
        <v>7</v>
      </c>
      <c r="D813" s="89" t="s">
        <v>131</v>
      </c>
      <c r="E813" s="89"/>
      <c r="F813" s="89"/>
    </row>
    <row r="814" spans="1:6" ht="60.75">
      <c r="A814" s="88" t="s">
        <v>574</v>
      </c>
      <c r="B814" s="88">
        <v>3</v>
      </c>
      <c r="C814" s="88" t="s">
        <v>530</v>
      </c>
      <c r="D814" s="88" t="s">
        <v>535</v>
      </c>
      <c r="E814" s="88"/>
      <c r="F814" s="88"/>
    </row>
    <row r="815" spans="1:6" ht="30">
      <c r="A815" s="89" t="s">
        <v>574</v>
      </c>
      <c r="B815" s="89">
        <v>3</v>
      </c>
      <c r="C815" s="89" t="s">
        <v>22</v>
      </c>
      <c r="D815" s="89" t="s">
        <v>567</v>
      </c>
      <c r="E815" s="89"/>
      <c r="F815" s="89"/>
    </row>
    <row r="816" spans="1:6" ht="45.75">
      <c r="A816" s="88" t="s">
        <v>575</v>
      </c>
      <c r="B816" s="88">
        <v>3</v>
      </c>
      <c r="C816" s="88" t="s">
        <v>7</v>
      </c>
      <c r="D816" s="88" t="s">
        <v>131</v>
      </c>
      <c r="E816" s="88"/>
      <c r="F816" s="88"/>
    </row>
    <row r="817" spans="1:6" ht="30">
      <c r="A817" s="89" t="s">
        <v>575</v>
      </c>
      <c r="B817" s="89">
        <v>3</v>
      </c>
      <c r="C817" s="89" t="s">
        <v>22</v>
      </c>
      <c r="D817" s="89" t="s">
        <v>567</v>
      </c>
      <c r="E817" s="89"/>
      <c r="F817" s="89"/>
    </row>
    <row r="818" spans="1:6" ht="60.75">
      <c r="A818" s="88" t="s">
        <v>575</v>
      </c>
      <c r="B818" s="88">
        <v>3</v>
      </c>
      <c r="C818" s="88" t="s">
        <v>530</v>
      </c>
      <c r="D818" s="88" t="s">
        <v>535</v>
      </c>
      <c r="E818" s="88"/>
      <c r="F818" s="88"/>
    </row>
    <row r="819" spans="1:6" ht="45.75">
      <c r="A819" s="89" t="s">
        <v>576</v>
      </c>
      <c r="B819" s="89">
        <v>3</v>
      </c>
      <c r="C819" s="89" t="s">
        <v>7</v>
      </c>
      <c r="D819" s="89" t="s">
        <v>131</v>
      </c>
      <c r="E819" s="89"/>
      <c r="F819" s="89"/>
    </row>
    <row r="820" spans="1:6" ht="60.75">
      <c r="A820" s="88" t="s">
        <v>576</v>
      </c>
      <c r="B820" s="88">
        <v>3</v>
      </c>
      <c r="C820" s="88" t="s">
        <v>530</v>
      </c>
      <c r="D820" s="88" t="s">
        <v>577</v>
      </c>
      <c r="E820" s="88"/>
      <c r="F820" s="88"/>
    </row>
    <row r="821" spans="1:6" ht="45.75">
      <c r="A821" s="89" t="s">
        <v>576</v>
      </c>
      <c r="B821" s="89">
        <v>3</v>
      </c>
      <c r="C821" s="89" t="s">
        <v>75</v>
      </c>
      <c r="D821" s="89" t="s">
        <v>144</v>
      </c>
      <c r="E821" s="89"/>
      <c r="F821" s="89"/>
    </row>
    <row r="822" spans="1:6" ht="45.75">
      <c r="A822" s="88" t="s">
        <v>576</v>
      </c>
      <c r="B822" s="88">
        <v>3</v>
      </c>
      <c r="C822" s="88" t="s">
        <v>112</v>
      </c>
      <c r="D822" s="88" t="s">
        <v>562</v>
      </c>
      <c r="E822" s="88"/>
      <c r="F822" s="88"/>
    </row>
    <row r="823" spans="1:6" ht="30">
      <c r="A823" s="89" t="s">
        <v>576</v>
      </c>
      <c r="B823" s="89">
        <v>3</v>
      </c>
      <c r="C823" s="89" t="s">
        <v>15</v>
      </c>
      <c r="D823" s="89" t="s">
        <v>136</v>
      </c>
      <c r="E823" s="89"/>
      <c r="F823" s="89"/>
    </row>
    <row r="824" spans="1:6" ht="30">
      <c r="A824" s="88" t="s">
        <v>576</v>
      </c>
      <c r="B824" s="88">
        <v>3</v>
      </c>
      <c r="C824" s="88" t="s">
        <v>22</v>
      </c>
      <c r="D824" s="88" t="s">
        <v>578</v>
      </c>
      <c r="E824" s="88"/>
      <c r="F824" s="88"/>
    </row>
    <row r="825" spans="1:6" ht="30">
      <c r="A825" s="89" t="s">
        <v>579</v>
      </c>
      <c r="B825" s="89">
        <v>3</v>
      </c>
      <c r="C825" s="89" t="s">
        <v>530</v>
      </c>
      <c r="D825" s="89" t="s">
        <v>151</v>
      </c>
      <c r="E825" s="89"/>
      <c r="F825" s="89"/>
    </row>
    <row r="826" spans="1:6" ht="45.75">
      <c r="A826" s="88" t="s">
        <v>579</v>
      </c>
      <c r="B826" s="88">
        <v>3</v>
      </c>
      <c r="C826" s="88" t="s">
        <v>7</v>
      </c>
      <c r="D826" s="88" t="s">
        <v>131</v>
      </c>
      <c r="E826" s="88"/>
      <c r="F826" s="88"/>
    </row>
    <row r="827" spans="1:6" ht="30">
      <c r="A827" s="89" t="s">
        <v>579</v>
      </c>
      <c r="B827" s="89">
        <v>3</v>
      </c>
      <c r="C827" s="89" t="s">
        <v>15</v>
      </c>
      <c r="D827" s="89" t="s">
        <v>136</v>
      </c>
      <c r="E827" s="89"/>
      <c r="F827" s="89"/>
    </row>
    <row r="828" spans="1:6" ht="45.75">
      <c r="A828" s="88" t="s">
        <v>579</v>
      </c>
      <c r="B828" s="88">
        <v>3</v>
      </c>
      <c r="C828" s="88" t="s">
        <v>75</v>
      </c>
      <c r="D828" s="88" t="s">
        <v>144</v>
      </c>
      <c r="E828" s="88"/>
      <c r="F828" s="88"/>
    </row>
    <row r="829" spans="1:6" ht="30">
      <c r="A829" s="89" t="s">
        <v>579</v>
      </c>
      <c r="B829" s="89">
        <v>3</v>
      </c>
      <c r="C829" s="89" t="s">
        <v>22</v>
      </c>
      <c r="D829" s="89" t="s">
        <v>580</v>
      </c>
      <c r="E829" s="89"/>
      <c r="F829" s="89"/>
    </row>
    <row r="830" spans="1:6" ht="45.75">
      <c r="A830" s="88" t="s">
        <v>581</v>
      </c>
      <c r="B830" s="88">
        <v>3</v>
      </c>
      <c r="C830" s="88" t="s">
        <v>7</v>
      </c>
      <c r="D830" s="88" t="s">
        <v>131</v>
      </c>
      <c r="E830" s="88"/>
      <c r="F830" s="88"/>
    </row>
    <row r="831" spans="1:6" ht="45.75">
      <c r="A831" s="89" t="s">
        <v>581</v>
      </c>
      <c r="B831" s="89">
        <v>3</v>
      </c>
      <c r="C831" s="89" t="s">
        <v>75</v>
      </c>
      <c r="D831" s="89" t="s">
        <v>76</v>
      </c>
      <c r="E831" s="89"/>
      <c r="F831" s="89"/>
    </row>
    <row r="832" spans="1:6" ht="30">
      <c r="A832" s="88" t="s">
        <v>581</v>
      </c>
      <c r="B832" s="88">
        <v>3</v>
      </c>
      <c r="C832" s="88" t="s">
        <v>22</v>
      </c>
      <c r="D832" s="88" t="s">
        <v>142</v>
      </c>
      <c r="E832" s="88"/>
      <c r="F832" s="88"/>
    </row>
    <row r="833" spans="1:6" ht="45.75">
      <c r="A833" s="89" t="s">
        <v>582</v>
      </c>
      <c r="B833" s="89">
        <v>3</v>
      </c>
      <c r="C833" s="89" t="s">
        <v>7</v>
      </c>
      <c r="D833" s="89" t="s">
        <v>131</v>
      </c>
      <c r="E833" s="89"/>
      <c r="F833" s="89"/>
    </row>
    <row r="834" spans="1:6" ht="60.75">
      <c r="A834" s="88" t="s">
        <v>582</v>
      </c>
      <c r="B834" s="88">
        <v>3</v>
      </c>
      <c r="C834" s="88" t="s">
        <v>553</v>
      </c>
      <c r="D834" s="88" t="s">
        <v>583</v>
      </c>
      <c r="E834" s="88"/>
      <c r="F834" s="88"/>
    </row>
    <row r="835" spans="1:6" ht="45.75">
      <c r="A835" s="89" t="s">
        <v>582</v>
      </c>
      <c r="B835" s="89">
        <v>3</v>
      </c>
      <c r="C835" s="89" t="s">
        <v>140</v>
      </c>
      <c r="D835" s="89" t="s">
        <v>584</v>
      </c>
      <c r="E835" s="89"/>
      <c r="F835" s="89"/>
    </row>
    <row r="836" spans="1:6" ht="45.75">
      <c r="A836" s="88" t="s">
        <v>582</v>
      </c>
      <c r="B836" s="88">
        <v>3</v>
      </c>
      <c r="C836" s="88" t="s">
        <v>75</v>
      </c>
      <c r="D836" s="88" t="s">
        <v>76</v>
      </c>
      <c r="E836" s="88"/>
      <c r="F836" s="88"/>
    </row>
    <row r="837" spans="1:6" ht="45.75">
      <c r="A837" s="89" t="s">
        <v>585</v>
      </c>
      <c r="B837" s="89">
        <v>3</v>
      </c>
      <c r="C837" s="89" t="s">
        <v>7</v>
      </c>
      <c r="D837" s="89" t="s">
        <v>131</v>
      </c>
      <c r="E837" s="89"/>
      <c r="F837" s="89"/>
    </row>
    <row r="838" spans="1:6" ht="60.75">
      <c r="A838" s="88" t="s">
        <v>585</v>
      </c>
      <c r="B838" s="88">
        <v>3</v>
      </c>
      <c r="C838" s="88" t="s">
        <v>553</v>
      </c>
      <c r="D838" s="88" t="s">
        <v>583</v>
      </c>
      <c r="E838" s="88"/>
      <c r="F838" s="88"/>
    </row>
    <row r="839" spans="1:6" ht="45.75">
      <c r="A839" s="89" t="s">
        <v>585</v>
      </c>
      <c r="B839" s="89">
        <v>3</v>
      </c>
      <c r="C839" s="89" t="s">
        <v>140</v>
      </c>
      <c r="D839" s="89" t="s">
        <v>586</v>
      </c>
      <c r="E839" s="89"/>
      <c r="F839" s="89"/>
    </row>
    <row r="840" spans="1:6" ht="45.75">
      <c r="A840" s="88" t="s">
        <v>585</v>
      </c>
      <c r="B840" s="88">
        <v>3</v>
      </c>
      <c r="C840" s="88" t="s">
        <v>75</v>
      </c>
      <c r="D840" s="88" t="s">
        <v>76</v>
      </c>
      <c r="E840" s="88"/>
      <c r="F840" s="88"/>
    </row>
    <row r="841" spans="1:6" ht="45.75">
      <c r="A841" s="89" t="s">
        <v>587</v>
      </c>
      <c r="B841" s="89">
        <v>3</v>
      </c>
      <c r="C841" s="89" t="s">
        <v>7</v>
      </c>
      <c r="D841" s="89" t="s">
        <v>131</v>
      </c>
      <c r="E841" s="89"/>
      <c r="F841" s="89"/>
    </row>
    <row r="842" spans="1:6" ht="60.75">
      <c r="A842" s="88" t="s">
        <v>587</v>
      </c>
      <c r="B842" s="88">
        <v>3</v>
      </c>
      <c r="C842" s="88" t="s">
        <v>553</v>
      </c>
      <c r="D842" s="88" t="s">
        <v>583</v>
      </c>
      <c r="E842" s="88"/>
      <c r="F842" s="88"/>
    </row>
    <row r="843" spans="1:6" ht="45.75">
      <c r="A843" s="89" t="s">
        <v>587</v>
      </c>
      <c r="B843" s="89">
        <v>3</v>
      </c>
      <c r="C843" s="89" t="s">
        <v>140</v>
      </c>
      <c r="D843" s="89" t="s">
        <v>586</v>
      </c>
      <c r="E843" s="89"/>
      <c r="F843" s="89"/>
    </row>
    <row r="844" spans="1:6" ht="45.75">
      <c r="A844" s="88" t="s">
        <v>587</v>
      </c>
      <c r="B844" s="88">
        <v>3</v>
      </c>
      <c r="C844" s="88" t="s">
        <v>75</v>
      </c>
      <c r="D844" s="88" t="s">
        <v>76</v>
      </c>
      <c r="E844" s="88"/>
      <c r="F844" s="88"/>
    </row>
    <row r="845" spans="1:6" ht="45.75">
      <c r="A845" s="89" t="s">
        <v>588</v>
      </c>
      <c r="B845" s="89">
        <v>3</v>
      </c>
      <c r="C845" s="89" t="s">
        <v>7</v>
      </c>
      <c r="D845" s="89" t="s">
        <v>131</v>
      </c>
      <c r="E845" s="89"/>
      <c r="F845" s="89"/>
    </row>
    <row r="846" spans="1:6" ht="60.75">
      <c r="A846" s="88" t="s">
        <v>588</v>
      </c>
      <c r="B846" s="88">
        <v>3</v>
      </c>
      <c r="C846" s="88" t="s">
        <v>553</v>
      </c>
      <c r="D846" s="88" t="s">
        <v>589</v>
      </c>
      <c r="E846" s="88"/>
      <c r="F846" s="88"/>
    </row>
    <row r="847" spans="1:6" ht="45.75">
      <c r="A847" s="89" t="s">
        <v>588</v>
      </c>
      <c r="B847" s="89">
        <v>3</v>
      </c>
      <c r="C847" s="89" t="s">
        <v>140</v>
      </c>
      <c r="D847" s="89" t="s">
        <v>586</v>
      </c>
      <c r="E847" s="89"/>
      <c r="F847" s="89"/>
    </row>
    <row r="848" spans="1:6" ht="45.75">
      <c r="A848" s="88" t="s">
        <v>588</v>
      </c>
      <c r="B848" s="88">
        <v>3</v>
      </c>
      <c r="C848" s="88" t="s">
        <v>75</v>
      </c>
      <c r="D848" s="88" t="s">
        <v>76</v>
      </c>
      <c r="E848" s="88"/>
      <c r="F848" s="88"/>
    </row>
    <row r="849" spans="1:7" ht="45.75">
      <c r="A849" s="89" t="s">
        <v>590</v>
      </c>
      <c r="B849" s="89">
        <v>3</v>
      </c>
      <c r="C849" s="89" t="s">
        <v>7</v>
      </c>
      <c r="D849" s="89" t="s">
        <v>131</v>
      </c>
      <c r="E849" s="89"/>
      <c r="F849" s="89"/>
    </row>
    <row r="850" spans="1:7" ht="45.75">
      <c r="A850" s="88" t="s">
        <v>590</v>
      </c>
      <c r="B850" s="88">
        <v>3</v>
      </c>
      <c r="C850" s="88" t="s">
        <v>112</v>
      </c>
      <c r="D850" s="88" t="s">
        <v>217</v>
      </c>
      <c r="E850" s="88"/>
      <c r="F850" s="88"/>
    </row>
    <row r="851" spans="1:7" ht="30">
      <c r="A851" s="89" t="s">
        <v>590</v>
      </c>
      <c r="B851" s="89">
        <v>3</v>
      </c>
      <c r="C851" s="89" t="s">
        <v>22</v>
      </c>
      <c r="D851" s="89" t="s">
        <v>578</v>
      </c>
      <c r="E851" s="89"/>
      <c r="F851" s="89"/>
    </row>
    <row r="852" spans="1:7" ht="45.75">
      <c r="A852" s="88" t="s">
        <v>591</v>
      </c>
      <c r="B852" s="88">
        <v>1</v>
      </c>
      <c r="C852" s="88" t="s">
        <v>7</v>
      </c>
      <c r="D852" s="88" t="s">
        <v>32</v>
      </c>
      <c r="E852" s="88"/>
      <c r="F852" s="88"/>
    </row>
    <row r="853" spans="1:7" ht="30">
      <c r="A853" s="89" t="s">
        <v>591</v>
      </c>
      <c r="B853" s="89">
        <v>1</v>
      </c>
      <c r="C853" s="89" t="s">
        <v>22</v>
      </c>
      <c r="D853" s="89" t="s">
        <v>592</v>
      </c>
      <c r="E853" s="89"/>
      <c r="F853" s="89"/>
    </row>
    <row r="854" spans="1:7" ht="45.75">
      <c r="A854" s="88" t="s">
        <v>593</v>
      </c>
      <c r="B854" s="88">
        <v>2</v>
      </c>
      <c r="C854" s="88" t="s">
        <v>7</v>
      </c>
      <c r="D854" s="88" t="s">
        <v>32</v>
      </c>
      <c r="E854" s="88"/>
      <c r="F854" s="88"/>
    </row>
    <row r="855" spans="1:7" ht="30">
      <c r="A855" s="89" t="s">
        <v>593</v>
      </c>
      <c r="B855" s="89">
        <v>2</v>
      </c>
      <c r="C855" s="89" t="s">
        <v>22</v>
      </c>
      <c r="D855" s="89" t="s">
        <v>592</v>
      </c>
      <c r="E855" s="89"/>
      <c r="F855" s="89"/>
      <c r="G855" s="53"/>
    </row>
    <row r="856" spans="1:7" ht="45.75">
      <c r="A856" s="88" t="s">
        <v>594</v>
      </c>
      <c r="B856" s="88">
        <v>3</v>
      </c>
      <c r="C856" s="88" t="s">
        <v>7</v>
      </c>
      <c r="D856" s="88" t="s">
        <v>32</v>
      </c>
      <c r="E856" s="88"/>
      <c r="F856" s="88"/>
    </row>
    <row r="857" spans="1:7" ht="30">
      <c r="A857" s="89" t="s">
        <v>594</v>
      </c>
      <c r="B857" s="89">
        <v>3</v>
      </c>
      <c r="C857" s="89" t="s">
        <v>22</v>
      </c>
      <c r="D857" s="89" t="s">
        <v>592</v>
      </c>
      <c r="E857" s="89"/>
      <c r="F857" s="89"/>
    </row>
    <row r="858" spans="1:7" ht="30">
      <c r="A858" s="88" t="s">
        <v>595</v>
      </c>
      <c r="B858" s="88">
        <v>1</v>
      </c>
      <c r="C858" s="88" t="s">
        <v>7</v>
      </c>
      <c r="D858" s="88" t="s">
        <v>596</v>
      </c>
      <c r="E858" s="88"/>
      <c r="F858" s="88"/>
    </row>
    <row r="859" spans="1:7">
      <c r="A859" s="89" t="s">
        <v>595</v>
      </c>
      <c r="B859" s="89">
        <v>1</v>
      </c>
      <c r="C859" s="89" t="s">
        <v>22</v>
      </c>
      <c r="D859" s="89" t="s">
        <v>597</v>
      </c>
      <c r="E859" s="89"/>
      <c r="F859" s="89"/>
    </row>
    <row r="860" spans="1:7" ht="30">
      <c r="A860" s="88" t="s">
        <v>598</v>
      </c>
      <c r="B860" s="88">
        <v>2</v>
      </c>
      <c r="C860" s="88" t="s">
        <v>7</v>
      </c>
      <c r="D860" s="88" t="s">
        <v>596</v>
      </c>
      <c r="E860" s="88"/>
      <c r="F860" s="88"/>
    </row>
    <row r="861" spans="1:7">
      <c r="A861" s="89" t="s">
        <v>598</v>
      </c>
      <c r="B861" s="89">
        <v>2</v>
      </c>
      <c r="C861" s="89" t="s">
        <v>22</v>
      </c>
      <c r="D861" s="89" t="s">
        <v>597</v>
      </c>
      <c r="E861" s="89"/>
      <c r="F861" s="89"/>
    </row>
    <row r="862" spans="1:7" ht="30">
      <c r="A862" s="88" t="s">
        <v>599</v>
      </c>
      <c r="B862" s="88">
        <v>3</v>
      </c>
      <c r="C862" s="88" t="s">
        <v>7</v>
      </c>
      <c r="D862" s="88" t="s">
        <v>596</v>
      </c>
      <c r="E862" s="88"/>
      <c r="F862" s="88"/>
    </row>
    <row r="863" spans="1:7">
      <c r="A863" s="89" t="s">
        <v>599</v>
      </c>
      <c r="B863" s="89">
        <v>3</v>
      </c>
      <c r="C863" s="89" t="s">
        <v>22</v>
      </c>
      <c r="D863" s="89" t="s">
        <v>597</v>
      </c>
      <c r="E863" s="89"/>
      <c r="F863" s="89"/>
    </row>
    <row r="864" spans="1:7" ht="30">
      <c r="A864" s="88" t="s">
        <v>600</v>
      </c>
      <c r="B864" s="88">
        <v>4</v>
      </c>
      <c r="C864" s="88" t="s">
        <v>7</v>
      </c>
      <c r="D864" s="88" t="s">
        <v>596</v>
      </c>
      <c r="E864" s="88"/>
      <c r="F864" s="88"/>
    </row>
    <row r="865" spans="1:6">
      <c r="A865" s="89" t="s">
        <v>600</v>
      </c>
      <c r="B865" s="89">
        <v>4</v>
      </c>
      <c r="C865" s="89" t="s">
        <v>22</v>
      </c>
      <c r="D865" s="89" t="s">
        <v>597</v>
      </c>
      <c r="E865" s="89"/>
      <c r="F865" s="89"/>
    </row>
    <row r="866" spans="1:6" ht="30">
      <c r="A866" s="88" t="s">
        <v>601</v>
      </c>
      <c r="B866" s="88">
        <v>3</v>
      </c>
      <c r="C866" s="88" t="s">
        <v>163</v>
      </c>
      <c r="D866" s="88" t="s">
        <v>136</v>
      </c>
      <c r="E866" s="88"/>
      <c r="F866" s="88"/>
    </row>
    <row r="867" spans="1:6" ht="30">
      <c r="A867" s="89" t="s">
        <v>602</v>
      </c>
      <c r="B867" s="89">
        <v>3</v>
      </c>
      <c r="C867" s="89" t="s">
        <v>163</v>
      </c>
      <c r="D867" s="89" t="s">
        <v>116</v>
      </c>
      <c r="E867" s="89"/>
      <c r="F867" s="89"/>
    </row>
    <row r="868" spans="1:6" ht="30">
      <c r="A868" s="88" t="s">
        <v>602</v>
      </c>
      <c r="B868" s="88">
        <v>3</v>
      </c>
      <c r="C868" s="88" t="s">
        <v>163</v>
      </c>
      <c r="D868" s="88" t="s">
        <v>136</v>
      </c>
      <c r="E868" s="88"/>
      <c r="F868" s="88"/>
    </row>
    <row r="869" spans="1:6" ht="30">
      <c r="A869" s="89" t="s">
        <v>603</v>
      </c>
      <c r="B869" s="89">
        <v>3</v>
      </c>
      <c r="C869" s="89" t="s">
        <v>163</v>
      </c>
      <c r="D869" s="89" t="s">
        <v>136</v>
      </c>
      <c r="E869" s="89"/>
      <c r="F869" s="89"/>
    </row>
    <row r="870" spans="1:6" ht="45.75">
      <c r="A870" s="88" t="s">
        <v>604</v>
      </c>
      <c r="B870" s="88">
        <v>3</v>
      </c>
      <c r="C870" s="88" t="s">
        <v>163</v>
      </c>
      <c r="D870" s="88" t="s">
        <v>136</v>
      </c>
      <c r="E870" s="88"/>
      <c r="F870" s="88"/>
    </row>
    <row r="871" spans="1:6" ht="30">
      <c r="A871" s="89" t="s">
        <v>605</v>
      </c>
      <c r="B871" s="89">
        <v>3</v>
      </c>
      <c r="C871" s="89" t="s">
        <v>163</v>
      </c>
      <c r="D871" s="89" t="s">
        <v>136</v>
      </c>
      <c r="E871" s="89"/>
      <c r="F871" s="89"/>
    </row>
    <row r="872" spans="1:6">
      <c r="A872" s="88" t="s">
        <v>606</v>
      </c>
      <c r="B872" s="88">
        <v>1</v>
      </c>
      <c r="C872" s="88" t="s">
        <v>163</v>
      </c>
      <c r="D872" s="88"/>
      <c r="E872" s="88"/>
      <c r="F872" s="88"/>
    </row>
    <row r="873" spans="1:6">
      <c r="A873" s="89" t="s">
        <v>607</v>
      </c>
      <c r="B873" s="89">
        <v>2</v>
      </c>
      <c r="C873" s="89" t="s">
        <v>163</v>
      </c>
      <c r="D873" s="89"/>
      <c r="E873" s="89"/>
      <c r="F873" s="89"/>
    </row>
    <row r="874" spans="1:6">
      <c r="A874" s="88" t="s">
        <v>608</v>
      </c>
      <c r="B874" s="88">
        <v>3</v>
      </c>
      <c r="C874" s="88" t="s">
        <v>163</v>
      </c>
      <c r="D874" s="88"/>
      <c r="E874" s="88"/>
      <c r="F874" s="88"/>
    </row>
    <row r="875" spans="1:6">
      <c r="A875" s="89" t="s">
        <v>609</v>
      </c>
      <c r="B875" s="89">
        <v>1</v>
      </c>
      <c r="C875" s="89" t="s">
        <v>163</v>
      </c>
      <c r="D875" s="89" t="s">
        <v>136</v>
      </c>
      <c r="E875" s="89"/>
      <c r="F875" s="89"/>
    </row>
    <row r="876" spans="1:6">
      <c r="A876" s="88" t="s">
        <v>610</v>
      </c>
      <c r="B876" s="88">
        <v>2</v>
      </c>
      <c r="C876" s="88" t="s">
        <v>163</v>
      </c>
      <c r="D876" s="88" t="s">
        <v>136</v>
      </c>
      <c r="E876" s="88"/>
      <c r="F876" s="88"/>
    </row>
    <row r="877" spans="1:6">
      <c r="A877" s="89" t="s">
        <v>611</v>
      </c>
      <c r="B877" s="89">
        <v>3</v>
      </c>
      <c r="C877" s="89" t="s">
        <v>163</v>
      </c>
      <c r="D877" s="89" t="s">
        <v>136</v>
      </c>
      <c r="E877" s="89"/>
      <c r="F877" s="89"/>
    </row>
    <row r="878" spans="1:6">
      <c r="A878" s="88" t="s">
        <v>612</v>
      </c>
      <c r="B878" s="88">
        <v>4</v>
      </c>
      <c r="C878" s="88" t="s">
        <v>163</v>
      </c>
      <c r="D878" s="88" t="s">
        <v>136</v>
      </c>
      <c r="E878" s="88"/>
      <c r="F878" s="88"/>
    </row>
    <row r="879" spans="1:6" ht="45.75">
      <c r="A879" s="89" t="s">
        <v>613</v>
      </c>
      <c r="B879" s="89">
        <v>3</v>
      </c>
      <c r="C879" s="89" t="s">
        <v>7</v>
      </c>
      <c r="D879" s="89" t="s">
        <v>48</v>
      </c>
      <c r="E879" s="89"/>
      <c r="F879" s="89"/>
    </row>
    <row r="880" spans="1:6" ht="45.75">
      <c r="A880" s="88" t="s">
        <v>614</v>
      </c>
      <c r="B880" s="88">
        <v>1</v>
      </c>
      <c r="C880" s="88" t="s">
        <v>7</v>
      </c>
      <c r="D880" s="88" t="s">
        <v>48</v>
      </c>
      <c r="E880" s="88"/>
      <c r="F880" s="88"/>
    </row>
    <row r="881" spans="1:6" ht="45.75">
      <c r="A881" s="89" t="s">
        <v>615</v>
      </c>
      <c r="B881" s="89">
        <v>2</v>
      </c>
      <c r="C881" s="89" t="s">
        <v>7</v>
      </c>
      <c r="D881" s="89" t="s">
        <v>48</v>
      </c>
      <c r="E881" s="89"/>
      <c r="F881" s="89"/>
    </row>
    <row r="882" spans="1:6" ht="45.75">
      <c r="A882" s="88" t="s">
        <v>616</v>
      </c>
      <c r="B882" s="88">
        <v>3</v>
      </c>
      <c r="C882" s="88" t="s">
        <v>7</v>
      </c>
      <c r="D882" s="88" t="s">
        <v>48</v>
      </c>
      <c r="E882" s="88"/>
      <c r="F882" s="88"/>
    </row>
    <row r="883" spans="1:6">
      <c r="A883" s="89" t="s">
        <v>614</v>
      </c>
      <c r="B883" s="89">
        <v>1</v>
      </c>
      <c r="C883" s="89" t="s">
        <v>50</v>
      </c>
      <c r="D883" s="89" t="s">
        <v>51</v>
      </c>
      <c r="E883" s="89"/>
      <c r="F883" s="89"/>
    </row>
    <row r="884" spans="1:6">
      <c r="A884" s="88" t="s">
        <v>615</v>
      </c>
      <c r="B884" s="88">
        <v>2</v>
      </c>
      <c r="C884" s="88" t="s">
        <v>50</v>
      </c>
      <c r="D884" s="88" t="s">
        <v>51</v>
      </c>
      <c r="E884" s="88"/>
      <c r="F884" s="88"/>
    </row>
    <row r="885" spans="1:6">
      <c r="A885" s="89" t="s">
        <v>616</v>
      </c>
      <c r="B885" s="89">
        <v>3</v>
      </c>
      <c r="C885" s="89" t="s">
        <v>50</v>
      </c>
      <c r="D885" s="89" t="s">
        <v>51</v>
      </c>
      <c r="E885" s="89"/>
      <c r="F885" s="89"/>
    </row>
    <row r="886" spans="1:6">
      <c r="A886" s="88" t="s">
        <v>617</v>
      </c>
      <c r="B886" s="88">
        <v>1</v>
      </c>
      <c r="C886" s="88" t="s">
        <v>70</v>
      </c>
      <c r="D886" s="88" t="s">
        <v>51</v>
      </c>
      <c r="E886" s="88"/>
      <c r="F886" s="88"/>
    </row>
    <row r="887" spans="1:6">
      <c r="A887" s="89" t="s">
        <v>618</v>
      </c>
      <c r="B887" s="89">
        <v>2</v>
      </c>
      <c r="C887" s="89" t="s">
        <v>70</v>
      </c>
      <c r="D887" s="89" t="s">
        <v>51</v>
      </c>
      <c r="E887" s="89"/>
      <c r="F887" s="89"/>
    </row>
    <row r="888" spans="1:6">
      <c r="A888" s="88" t="s">
        <v>619</v>
      </c>
      <c r="B888" s="88">
        <v>3</v>
      </c>
      <c r="C888" s="88" t="s">
        <v>70</v>
      </c>
      <c r="D888" s="88" t="s">
        <v>51</v>
      </c>
      <c r="E888" s="88"/>
      <c r="F888" s="88"/>
    </row>
    <row r="889" spans="1:6" ht="45.75">
      <c r="A889" s="89" t="s">
        <v>617</v>
      </c>
      <c r="B889" s="89">
        <v>1</v>
      </c>
      <c r="C889" s="89" t="s">
        <v>7</v>
      </c>
      <c r="D889" s="89" t="s">
        <v>48</v>
      </c>
      <c r="E889" s="89"/>
      <c r="F889" s="89"/>
    </row>
    <row r="890" spans="1:6" ht="45.75">
      <c r="A890" s="88" t="s">
        <v>618</v>
      </c>
      <c r="B890" s="88">
        <v>2</v>
      </c>
      <c r="C890" s="88" t="s">
        <v>7</v>
      </c>
      <c r="D890" s="88" t="s">
        <v>48</v>
      </c>
      <c r="E890" s="88"/>
      <c r="F890" s="88"/>
    </row>
    <row r="891" spans="1:6" ht="45.75">
      <c r="A891" s="89" t="s">
        <v>619</v>
      </c>
      <c r="B891" s="89">
        <v>3</v>
      </c>
      <c r="C891" s="89" t="s">
        <v>7</v>
      </c>
      <c r="D891" s="89" t="s">
        <v>48</v>
      </c>
      <c r="E891" s="89"/>
      <c r="F891" s="89"/>
    </row>
    <row r="892" spans="1:6" ht="45.75">
      <c r="A892" s="88" t="s">
        <v>620</v>
      </c>
      <c r="B892" s="88">
        <v>4</v>
      </c>
      <c r="C892" s="88" t="s">
        <v>7</v>
      </c>
      <c r="D892" s="88" t="s">
        <v>48</v>
      </c>
      <c r="E892" s="88"/>
      <c r="F892" s="88"/>
    </row>
    <row r="893" spans="1:6" ht="45.75">
      <c r="A893" s="89" t="s">
        <v>621</v>
      </c>
      <c r="B893" s="89">
        <v>4</v>
      </c>
      <c r="C893" s="89" t="s">
        <v>7</v>
      </c>
      <c r="D893" s="89" t="s">
        <v>48</v>
      </c>
      <c r="E893" s="89"/>
      <c r="F893" s="89"/>
    </row>
    <row r="894" spans="1:6" ht="45.75">
      <c r="A894" s="88" t="s">
        <v>621</v>
      </c>
      <c r="B894" s="88">
        <v>4</v>
      </c>
      <c r="C894" s="88" t="s">
        <v>54</v>
      </c>
      <c r="D894" s="88" t="s">
        <v>55</v>
      </c>
      <c r="E894" s="88"/>
      <c r="F894" s="88"/>
    </row>
    <row r="895" spans="1:6">
      <c r="A895" s="89" t="s">
        <v>621</v>
      </c>
      <c r="B895" s="89">
        <v>4</v>
      </c>
      <c r="C895" s="89" t="s">
        <v>19</v>
      </c>
      <c r="D895" s="89" t="s">
        <v>109</v>
      </c>
      <c r="E895" s="89"/>
      <c r="F895" s="89"/>
    </row>
    <row r="896" spans="1:6" ht="45.75">
      <c r="A896" s="88" t="s">
        <v>622</v>
      </c>
      <c r="B896" s="88">
        <v>3</v>
      </c>
      <c r="C896" s="88" t="s">
        <v>7</v>
      </c>
      <c r="D896" s="88" t="s">
        <v>48</v>
      </c>
      <c r="E896" s="88"/>
      <c r="F896" s="88"/>
    </row>
    <row r="897" spans="1:7" ht="45.75">
      <c r="A897" s="89" t="s">
        <v>622</v>
      </c>
      <c r="B897" s="89">
        <v>3</v>
      </c>
      <c r="C897" s="89" t="s">
        <v>54</v>
      </c>
      <c r="D897" s="89" t="s">
        <v>55</v>
      </c>
      <c r="E897" s="89"/>
      <c r="F897" s="89"/>
    </row>
    <row r="898" spans="1:7">
      <c r="A898" s="88" t="s">
        <v>622</v>
      </c>
      <c r="B898" s="88">
        <v>3</v>
      </c>
      <c r="C898" s="88" t="s">
        <v>19</v>
      </c>
      <c r="D898" s="88" t="s">
        <v>121</v>
      </c>
      <c r="E898" s="88"/>
      <c r="F898" s="88"/>
    </row>
    <row r="899" spans="1:7" ht="45.75">
      <c r="A899" s="89" t="s">
        <v>623</v>
      </c>
      <c r="B899" s="89">
        <v>1</v>
      </c>
      <c r="C899" s="89" t="s">
        <v>7</v>
      </c>
      <c r="D899" s="89" t="s">
        <v>65</v>
      </c>
      <c r="E899" s="89"/>
      <c r="F899" s="89"/>
    </row>
    <row r="900" spans="1:7" ht="45.75">
      <c r="A900" s="88" t="s">
        <v>624</v>
      </c>
      <c r="B900" s="88">
        <v>2</v>
      </c>
      <c r="C900" s="88" t="s">
        <v>7</v>
      </c>
      <c r="D900" s="88" t="s">
        <v>65</v>
      </c>
      <c r="E900" s="88"/>
      <c r="F900" s="88"/>
    </row>
    <row r="901" spans="1:7" ht="45.75">
      <c r="A901" s="89" t="s">
        <v>625</v>
      </c>
      <c r="B901" s="89">
        <v>3</v>
      </c>
      <c r="C901" s="89" t="s">
        <v>7</v>
      </c>
      <c r="D901" s="89" t="s">
        <v>65</v>
      </c>
      <c r="E901" s="89"/>
      <c r="F901" s="89"/>
    </row>
    <row r="902" spans="1:7" ht="45.75">
      <c r="A902" s="88" t="s">
        <v>626</v>
      </c>
      <c r="B902" s="88">
        <v>1</v>
      </c>
      <c r="C902" s="88" t="s">
        <v>7</v>
      </c>
      <c r="D902" s="88" t="s">
        <v>65</v>
      </c>
      <c r="E902" s="88"/>
      <c r="F902" s="88"/>
    </row>
    <row r="903" spans="1:7" ht="45.75">
      <c r="A903" s="89" t="s">
        <v>627</v>
      </c>
      <c r="B903" s="89">
        <v>2</v>
      </c>
      <c r="C903" s="89" t="s">
        <v>7</v>
      </c>
      <c r="D903" s="89" t="s">
        <v>65</v>
      </c>
      <c r="E903" s="89"/>
      <c r="F903" s="89"/>
    </row>
    <row r="904" spans="1:7" ht="45.75">
      <c r="A904" s="88" t="s">
        <v>628</v>
      </c>
      <c r="B904" s="88">
        <v>3</v>
      </c>
      <c r="C904" s="88" t="s">
        <v>7</v>
      </c>
      <c r="D904" s="88" t="s">
        <v>65</v>
      </c>
      <c r="E904" s="88"/>
      <c r="F904" s="88"/>
    </row>
    <row r="905" spans="1:7" ht="45.75">
      <c r="A905" s="89" t="s">
        <v>629</v>
      </c>
      <c r="B905" s="89">
        <v>4</v>
      </c>
      <c r="C905" s="89" t="s">
        <v>7</v>
      </c>
      <c r="D905" s="89" t="s">
        <v>65</v>
      </c>
      <c r="E905" s="89"/>
      <c r="F905" s="89"/>
    </row>
    <row r="906" spans="1:7">
      <c r="A906" s="88" t="s">
        <v>630</v>
      </c>
      <c r="B906" s="88">
        <v>4</v>
      </c>
      <c r="C906" s="88" t="s">
        <v>50</v>
      </c>
      <c r="D906" s="88" t="s">
        <v>51</v>
      </c>
      <c r="E906" s="88"/>
      <c r="F906" s="88"/>
    </row>
    <row r="907" spans="1:7" ht="45.75">
      <c r="A907" s="89" t="s">
        <v>630</v>
      </c>
      <c r="B907" s="89">
        <v>4</v>
      </c>
      <c r="C907" s="89" t="s">
        <v>7</v>
      </c>
      <c r="D907" s="89" t="s">
        <v>48</v>
      </c>
      <c r="E907" s="89"/>
      <c r="F907" s="89"/>
    </row>
    <row r="908" spans="1:7">
      <c r="A908" s="88" t="s">
        <v>630</v>
      </c>
      <c r="B908" s="88">
        <v>4</v>
      </c>
      <c r="C908" s="88" t="s">
        <v>53</v>
      </c>
      <c r="D908" s="88" t="s">
        <v>51</v>
      </c>
      <c r="E908" s="88"/>
      <c r="F908" s="88"/>
    </row>
    <row r="909" spans="1:7" ht="45.75">
      <c r="A909" s="89" t="s">
        <v>630</v>
      </c>
      <c r="B909" s="89">
        <v>4</v>
      </c>
      <c r="C909" s="89" t="s">
        <v>57</v>
      </c>
      <c r="D909" s="89" t="s">
        <v>55</v>
      </c>
      <c r="E909" s="89"/>
      <c r="F909" s="89"/>
    </row>
    <row r="910" spans="1:7">
      <c r="A910" s="88" t="s">
        <v>630</v>
      </c>
      <c r="B910" s="88">
        <v>4</v>
      </c>
      <c r="C910" s="88" t="s">
        <v>53</v>
      </c>
      <c r="D910" s="88" t="s">
        <v>51</v>
      </c>
      <c r="E910" s="88"/>
      <c r="F910" s="88"/>
    </row>
    <row r="911" spans="1:7" ht="45.75">
      <c r="A911" s="89" t="s">
        <v>631</v>
      </c>
      <c r="B911" s="89">
        <v>4</v>
      </c>
      <c r="C911" s="89" t="s">
        <v>7</v>
      </c>
      <c r="D911" s="89" t="s">
        <v>48</v>
      </c>
      <c r="E911" s="89"/>
      <c r="F911" s="89"/>
      <c r="G911" s="54"/>
    </row>
    <row r="912" spans="1:7">
      <c r="A912" s="88" t="s">
        <v>631</v>
      </c>
      <c r="B912" s="88">
        <v>4</v>
      </c>
      <c r="C912" s="88" t="s">
        <v>53</v>
      </c>
      <c r="D912" s="88" t="s">
        <v>51</v>
      </c>
      <c r="E912" s="88"/>
      <c r="F912" s="88"/>
      <c r="G912" s="54"/>
    </row>
    <row r="913" spans="1:6">
      <c r="A913" s="89" t="s">
        <v>631</v>
      </c>
      <c r="B913" s="89">
        <v>4</v>
      </c>
      <c r="C913" s="89" t="s">
        <v>50</v>
      </c>
      <c r="D913" s="89" t="s">
        <v>51</v>
      </c>
      <c r="E913" s="89"/>
      <c r="F913" s="89"/>
    </row>
    <row r="914" spans="1:6" ht="45.75">
      <c r="A914" s="88" t="s">
        <v>631</v>
      </c>
      <c r="B914" s="88">
        <v>4</v>
      </c>
      <c r="C914" s="88" t="s">
        <v>57</v>
      </c>
      <c r="D914" s="88" t="s">
        <v>55</v>
      </c>
      <c r="E914" s="88"/>
      <c r="F914" s="88"/>
    </row>
    <row r="915" spans="1:6" ht="30">
      <c r="A915" s="89" t="s">
        <v>632</v>
      </c>
      <c r="B915" s="89">
        <v>5</v>
      </c>
      <c r="C915" s="89" t="s">
        <v>15</v>
      </c>
      <c r="D915" s="89" t="s">
        <v>116</v>
      </c>
      <c r="E915" s="89"/>
      <c r="F915" s="89"/>
    </row>
    <row r="916" spans="1:6" ht="30">
      <c r="A916" s="88" t="s">
        <v>632</v>
      </c>
      <c r="B916" s="88">
        <v>5</v>
      </c>
      <c r="C916" s="88" t="s">
        <v>50</v>
      </c>
      <c r="D916" s="88" t="s">
        <v>51</v>
      </c>
      <c r="E916" s="88"/>
      <c r="F916" s="88"/>
    </row>
    <row r="917" spans="1:6" ht="45.75">
      <c r="A917" s="89" t="s">
        <v>632</v>
      </c>
      <c r="B917" s="89">
        <v>5</v>
      </c>
      <c r="C917" s="89" t="s">
        <v>7</v>
      </c>
      <c r="D917" s="89" t="s">
        <v>48</v>
      </c>
      <c r="E917" s="89"/>
      <c r="F917" s="89"/>
    </row>
    <row r="918" spans="1:6" ht="30">
      <c r="A918" s="88" t="s">
        <v>633</v>
      </c>
      <c r="B918" s="88">
        <v>5</v>
      </c>
      <c r="C918" s="88" t="s">
        <v>53</v>
      </c>
      <c r="D918" s="88" t="s">
        <v>51</v>
      </c>
      <c r="E918" s="88"/>
      <c r="F918" s="88"/>
    </row>
    <row r="919" spans="1:6" ht="45.75">
      <c r="A919" s="89" t="s">
        <v>633</v>
      </c>
      <c r="B919" s="89">
        <v>5</v>
      </c>
      <c r="C919" s="89" t="s">
        <v>7</v>
      </c>
      <c r="D919" s="89" t="s">
        <v>48</v>
      </c>
      <c r="E919" s="89"/>
      <c r="F919" s="89"/>
    </row>
    <row r="920" spans="1:6" ht="30">
      <c r="A920" s="88" t="s">
        <v>634</v>
      </c>
      <c r="B920" s="88">
        <v>3</v>
      </c>
      <c r="C920" s="88" t="s">
        <v>50</v>
      </c>
      <c r="D920" s="88" t="s">
        <v>51</v>
      </c>
      <c r="E920" s="88"/>
      <c r="F920" s="88"/>
    </row>
    <row r="921" spans="1:6" ht="45.75">
      <c r="A921" s="89" t="s">
        <v>634</v>
      </c>
      <c r="B921" s="89">
        <v>3</v>
      </c>
      <c r="C921" s="89" t="s">
        <v>112</v>
      </c>
      <c r="D921" s="89" t="s">
        <v>635</v>
      </c>
      <c r="E921" s="89"/>
      <c r="F921" s="89"/>
    </row>
    <row r="922" spans="1:6" ht="45.75">
      <c r="A922" s="88" t="s">
        <v>636</v>
      </c>
      <c r="B922" s="88">
        <v>5</v>
      </c>
      <c r="C922" s="88" t="s">
        <v>7</v>
      </c>
      <c r="D922" s="88" t="s">
        <v>65</v>
      </c>
      <c r="E922" s="88"/>
      <c r="F922" s="88"/>
    </row>
    <row r="923" spans="1:6" ht="45.75">
      <c r="A923" s="89" t="s">
        <v>637</v>
      </c>
      <c r="B923" s="89">
        <v>5</v>
      </c>
      <c r="C923" s="89" t="s">
        <v>7</v>
      </c>
      <c r="D923" s="89" t="s">
        <v>65</v>
      </c>
      <c r="E923" s="89"/>
      <c r="F923" s="89"/>
    </row>
    <row r="924" spans="1:6" ht="45.75">
      <c r="A924" s="88" t="s">
        <v>638</v>
      </c>
      <c r="B924" s="88">
        <v>3</v>
      </c>
      <c r="C924" s="88" t="s">
        <v>112</v>
      </c>
      <c r="D924" s="88" t="s">
        <v>639</v>
      </c>
      <c r="E924" s="88"/>
      <c r="F924" s="88"/>
    </row>
    <row r="925" spans="1:6" ht="45.75">
      <c r="A925" s="89" t="s">
        <v>638</v>
      </c>
      <c r="B925" s="89">
        <v>3</v>
      </c>
      <c r="C925" s="89" t="s">
        <v>7</v>
      </c>
      <c r="D925" s="89" t="s">
        <v>60</v>
      </c>
      <c r="E925" s="89"/>
      <c r="F925" s="89"/>
    </row>
    <row r="926" spans="1:6" ht="45.75">
      <c r="A926" s="88" t="s">
        <v>640</v>
      </c>
      <c r="B926" s="88">
        <v>1</v>
      </c>
      <c r="C926" s="88" t="s">
        <v>7</v>
      </c>
      <c r="D926" s="88" t="s">
        <v>65</v>
      </c>
      <c r="E926" s="88"/>
      <c r="F926" s="88"/>
    </row>
    <row r="927" spans="1:6" ht="45.75">
      <c r="A927" s="89" t="s">
        <v>641</v>
      </c>
      <c r="B927" s="89">
        <v>2</v>
      </c>
      <c r="C927" s="89" t="s">
        <v>7</v>
      </c>
      <c r="D927" s="89" t="s">
        <v>65</v>
      </c>
      <c r="E927" s="89"/>
      <c r="F927" s="89"/>
    </row>
    <row r="928" spans="1:6" ht="45.75">
      <c r="A928" s="88" t="s">
        <v>642</v>
      </c>
      <c r="B928" s="88">
        <v>3</v>
      </c>
      <c r="C928" s="88" t="s">
        <v>7</v>
      </c>
      <c r="D928" s="88" t="s">
        <v>65</v>
      </c>
      <c r="E928" s="88"/>
      <c r="F928" s="88"/>
    </row>
    <row r="929" spans="1:6">
      <c r="A929" s="89" t="s">
        <v>640</v>
      </c>
      <c r="B929" s="89">
        <v>1</v>
      </c>
      <c r="C929" s="89" t="s">
        <v>50</v>
      </c>
      <c r="D929" s="89" t="s">
        <v>51</v>
      </c>
      <c r="E929" s="89"/>
      <c r="F929" s="89"/>
    </row>
    <row r="930" spans="1:6">
      <c r="A930" s="88" t="s">
        <v>641</v>
      </c>
      <c r="B930" s="88">
        <v>2</v>
      </c>
      <c r="C930" s="88" t="s">
        <v>50</v>
      </c>
      <c r="D930" s="88" t="s">
        <v>51</v>
      </c>
      <c r="E930" s="88"/>
      <c r="F930" s="88"/>
    </row>
    <row r="931" spans="1:6">
      <c r="A931" s="89" t="s">
        <v>642</v>
      </c>
      <c r="B931" s="89">
        <v>3</v>
      </c>
      <c r="C931" s="89" t="s">
        <v>50</v>
      </c>
      <c r="D931" s="89" t="s">
        <v>51</v>
      </c>
      <c r="E931" s="89"/>
      <c r="F931" s="89"/>
    </row>
    <row r="932" spans="1:6">
      <c r="A932" s="88" t="s">
        <v>643</v>
      </c>
      <c r="B932" s="88">
        <v>1</v>
      </c>
      <c r="C932" s="88" t="s">
        <v>70</v>
      </c>
      <c r="D932" s="88" t="s">
        <v>51</v>
      </c>
      <c r="E932" s="88"/>
      <c r="F932" s="88"/>
    </row>
    <row r="933" spans="1:6">
      <c r="A933" s="89" t="s">
        <v>644</v>
      </c>
      <c r="B933" s="89">
        <v>2</v>
      </c>
      <c r="C933" s="89" t="s">
        <v>70</v>
      </c>
      <c r="D933" s="89" t="s">
        <v>51</v>
      </c>
      <c r="E933" s="89"/>
      <c r="F933" s="89"/>
    </row>
    <row r="934" spans="1:6">
      <c r="A934" s="88" t="s">
        <v>645</v>
      </c>
      <c r="B934" s="88">
        <v>3</v>
      </c>
      <c r="C934" s="88" t="s">
        <v>70</v>
      </c>
      <c r="D934" s="88" t="s">
        <v>51</v>
      </c>
      <c r="E934" s="88"/>
      <c r="F934" s="88"/>
    </row>
    <row r="935" spans="1:6" ht="45.75">
      <c r="A935" s="89" t="s">
        <v>643</v>
      </c>
      <c r="B935" s="89">
        <v>1</v>
      </c>
      <c r="C935" s="89" t="s">
        <v>7</v>
      </c>
      <c r="D935" s="89" t="s">
        <v>65</v>
      </c>
      <c r="E935" s="89"/>
      <c r="F935" s="89"/>
    </row>
    <row r="936" spans="1:6" ht="45.75">
      <c r="A936" s="88" t="s">
        <v>644</v>
      </c>
      <c r="B936" s="88">
        <v>2</v>
      </c>
      <c r="C936" s="88" t="s">
        <v>7</v>
      </c>
      <c r="D936" s="88" t="s">
        <v>65</v>
      </c>
      <c r="E936" s="88"/>
      <c r="F936" s="88"/>
    </row>
    <row r="937" spans="1:6" ht="45.75">
      <c r="A937" s="89" t="s">
        <v>645</v>
      </c>
      <c r="B937" s="89">
        <v>3</v>
      </c>
      <c r="C937" s="89" t="s">
        <v>7</v>
      </c>
      <c r="D937" s="89" t="s">
        <v>65</v>
      </c>
      <c r="E937" s="89"/>
      <c r="F937" s="89"/>
    </row>
    <row r="938" spans="1:6" ht="45.75">
      <c r="A938" s="88" t="s">
        <v>646</v>
      </c>
      <c r="B938" s="88">
        <v>4</v>
      </c>
      <c r="C938" s="88" t="s">
        <v>7</v>
      </c>
      <c r="D938" s="88" t="s">
        <v>65</v>
      </c>
      <c r="E938" s="88"/>
      <c r="F938" s="88"/>
    </row>
    <row r="939" spans="1:6" ht="45.75">
      <c r="A939" s="89" t="s">
        <v>647</v>
      </c>
      <c r="B939" s="89">
        <v>3</v>
      </c>
      <c r="C939" s="89" t="s">
        <v>7</v>
      </c>
      <c r="D939" s="89" t="s">
        <v>8</v>
      </c>
      <c r="E939" s="89"/>
      <c r="F939" s="89"/>
    </row>
    <row r="940" spans="1:6" ht="45.75">
      <c r="A940" s="88" t="s">
        <v>648</v>
      </c>
      <c r="B940" s="88">
        <v>3</v>
      </c>
      <c r="C940" s="88" t="s">
        <v>7</v>
      </c>
      <c r="D940" s="88" t="s">
        <v>8</v>
      </c>
      <c r="E940" s="88"/>
      <c r="F940" s="88"/>
    </row>
    <row r="941" spans="1:6" ht="45.75">
      <c r="A941" s="89" t="s">
        <v>648</v>
      </c>
      <c r="B941" s="89">
        <v>3</v>
      </c>
      <c r="C941" s="89" t="s">
        <v>112</v>
      </c>
      <c r="D941" s="89" t="s">
        <v>217</v>
      </c>
      <c r="E941" s="89"/>
      <c r="F941" s="89"/>
    </row>
    <row r="942" spans="1:6" ht="30">
      <c r="A942" s="88" t="s">
        <v>649</v>
      </c>
      <c r="B942" s="88">
        <v>1</v>
      </c>
      <c r="C942" s="88" t="s">
        <v>7</v>
      </c>
      <c r="D942" s="88" t="s">
        <v>91</v>
      </c>
      <c r="E942" s="88"/>
      <c r="F942" s="88"/>
    </row>
    <row r="943" spans="1:6" ht="30">
      <c r="A943" s="89" t="s">
        <v>650</v>
      </c>
      <c r="B943" s="89">
        <v>2</v>
      </c>
      <c r="C943" s="89" t="s">
        <v>7</v>
      </c>
      <c r="D943" s="89" t="s">
        <v>91</v>
      </c>
      <c r="E943" s="89"/>
      <c r="F943" s="89"/>
    </row>
    <row r="944" spans="1:6" ht="30">
      <c r="A944" s="88" t="s">
        <v>651</v>
      </c>
      <c r="B944" s="88">
        <v>3</v>
      </c>
      <c r="C944" s="88" t="s">
        <v>7</v>
      </c>
      <c r="D944" s="88" t="s">
        <v>91</v>
      </c>
      <c r="E944" s="88"/>
      <c r="F944" s="88"/>
    </row>
    <row r="945" spans="1:6" ht="30">
      <c r="A945" s="89" t="s">
        <v>652</v>
      </c>
      <c r="B945" s="89">
        <v>1</v>
      </c>
      <c r="C945" s="89" t="s">
        <v>7</v>
      </c>
      <c r="D945" s="89" t="s">
        <v>91</v>
      </c>
      <c r="E945" s="89"/>
      <c r="F945" s="89"/>
    </row>
    <row r="946" spans="1:6" ht="30">
      <c r="A946" s="88" t="s">
        <v>653</v>
      </c>
      <c r="B946" s="88">
        <v>2</v>
      </c>
      <c r="C946" s="88" t="s">
        <v>7</v>
      </c>
      <c r="D946" s="88" t="s">
        <v>91</v>
      </c>
      <c r="E946" s="88"/>
      <c r="F946" s="88"/>
    </row>
    <row r="947" spans="1:6" ht="30">
      <c r="A947" s="89" t="s">
        <v>654</v>
      </c>
      <c r="B947" s="89">
        <v>3</v>
      </c>
      <c r="C947" s="89" t="s">
        <v>7</v>
      </c>
      <c r="D947" s="89" t="s">
        <v>91</v>
      </c>
      <c r="E947" s="89"/>
      <c r="F947" s="89"/>
    </row>
    <row r="948" spans="1:6" ht="30">
      <c r="A948" s="88" t="s">
        <v>655</v>
      </c>
      <c r="B948" s="88">
        <v>4</v>
      </c>
      <c r="C948" s="88" t="s">
        <v>7</v>
      </c>
      <c r="D948" s="88" t="s">
        <v>207</v>
      </c>
      <c r="E948" s="88"/>
      <c r="F948" s="88"/>
    </row>
    <row r="949" spans="1:6" ht="45.75">
      <c r="A949" s="89" t="s">
        <v>656</v>
      </c>
      <c r="B949" s="89">
        <v>3</v>
      </c>
      <c r="C949" s="89" t="s">
        <v>7</v>
      </c>
      <c r="D949" s="89" t="s">
        <v>657</v>
      </c>
      <c r="E949" s="89"/>
      <c r="F949" s="89"/>
    </row>
    <row r="950" spans="1:6" ht="60.75">
      <c r="A950" s="88" t="s">
        <v>656</v>
      </c>
      <c r="B950" s="88">
        <v>3</v>
      </c>
      <c r="C950" s="88" t="s">
        <v>75</v>
      </c>
      <c r="D950" s="88" t="s">
        <v>658</v>
      </c>
      <c r="E950" s="88"/>
      <c r="F950" s="88"/>
    </row>
    <row r="951" spans="1:6" ht="30">
      <c r="A951" s="89" t="s">
        <v>656</v>
      </c>
      <c r="B951" s="89">
        <v>3</v>
      </c>
      <c r="C951" s="89" t="s">
        <v>22</v>
      </c>
      <c r="D951" s="89" t="s">
        <v>389</v>
      </c>
      <c r="E951" s="89"/>
      <c r="F951" s="89"/>
    </row>
    <row r="952" spans="1:6" ht="30">
      <c r="A952" s="88" t="s">
        <v>656</v>
      </c>
      <c r="B952" s="88">
        <v>3</v>
      </c>
      <c r="C952" s="88" t="s">
        <v>19</v>
      </c>
      <c r="D952" s="88" t="s">
        <v>659</v>
      </c>
      <c r="E952" s="88"/>
      <c r="F952" s="88"/>
    </row>
    <row r="953" spans="1:6" ht="45.75">
      <c r="A953" s="89" t="s">
        <v>660</v>
      </c>
      <c r="B953" s="89">
        <v>3</v>
      </c>
      <c r="C953" s="89" t="s">
        <v>7</v>
      </c>
      <c r="D953" s="89" t="s">
        <v>48</v>
      </c>
      <c r="E953" s="89"/>
      <c r="F953" s="89"/>
    </row>
    <row r="954" spans="1:6" ht="45.75">
      <c r="A954" s="88" t="s">
        <v>660</v>
      </c>
      <c r="B954" s="88">
        <v>3</v>
      </c>
      <c r="C954" s="88" t="s">
        <v>75</v>
      </c>
      <c r="D954" s="88" t="s">
        <v>76</v>
      </c>
      <c r="E954" s="88"/>
      <c r="F954" s="88"/>
    </row>
    <row r="955" spans="1:6" ht="45.75">
      <c r="A955" s="89" t="s">
        <v>661</v>
      </c>
      <c r="B955" s="89">
        <v>3</v>
      </c>
      <c r="C955" s="89" t="s">
        <v>7</v>
      </c>
      <c r="D955" s="89" t="s">
        <v>657</v>
      </c>
      <c r="E955" s="89"/>
      <c r="F955" s="89"/>
    </row>
    <row r="956" spans="1:6" ht="45.75">
      <c r="A956" s="88" t="s">
        <v>661</v>
      </c>
      <c r="B956" s="88">
        <v>3</v>
      </c>
      <c r="C956" s="88" t="s">
        <v>75</v>
      </c>
      <c r="D956" s="88" t="s">
        <v>76</v>
      </c>
      <c r="E956" s="88"/>
      <c r="F956" s="88"/>
    </row>
    <row r="957" spans="1:6" ht="30">
      <c r="A957" s="89" t="s">
        <v>661</v>
      </c>
      <c r="B957" s="89">
        <v>3</v>
      </c>
      <c r="C957" s="89" t="s">
        <v>19</v>
      </c>
      <c r="D957" s="89" t="s">
        <v>662</v>
      </c>
      <c r="E957" s="89"/>
      <c r="F957" s="89"/>
    </row>
    <row r="958" spans="1:6" ht="45.75">
      <c r="A958" s="88" t="s">
        <v>663</v>
      </c>
      <c r="B958" s="88">
        <v>3</v>
      </c>
      <c r="C958" s="88" t="s">
        <v>7</v>
      </c>
      <c r="D958" s="88" t="s">
        <v>657</v>
      </c>
      <c r="E958" s="88"/>
      <c r="F958" s="88"/>
    </row>
    <row r="959" spans="1:6">
      <c r="A959" s="89" t="s">
        <v>663</v>
      </c>
      <c r="B959" s="89">
        <v>3</v>
      </c>
      <c r="C959" s="89" t="s">
        <v>19</v>
      </c>
      <c r="D959" s="89" t="s">
        <v>664</v>
      </c>
      <c r="E959" s="89"/>
      <c r="F959" s="89"/>
    </row>
    <row r="960" spans="1:6" ht="45.75">
      <c r="A960" s="88" t="s">
        <v>665</v>
      </c>
      <c r="B960" s="88">
        <v>3</v>
      </c>
      <c r="C960" s="88" t="s">
        <v>7</v>
      </c>
      <c r="D960" s="88" t="s">
        <v>48</v>
      </c>
      <c r="E960" s="88"/>
      <c r="F960" s="88"/>
    </row>
    <row r="961" spans="1:7" ht="30">
      <c r="A961" s="89" t="s">
        <v>665</v>
      </c>
      <c r="B961" s="89">
        <v>3</v>
      </c>
      <c r="C961" s="89" t="s">
        <v>19</v>
      </c>
      <c r="D961" s="89" t="s">
        <v>666</v>
      </c>
      <c r="E961" s="89"/>
      <c r="F961" s="89"/>
    </row>
    <row r="962" spans="1:7" ht="45.75">
      <c r="A962" s="88" t="s">
        <v>665</v>
      </c>
      <c r="B962" s="88">
        <v>3</v>
      </c>
      <c r="C962" s="88" t="s">
        <v>75</v>
      </c>
      <c r="D962" s="88" t="s">
        <v>76</v>
      </c>
      <c r="E962" s="88"/>
      <c r="F962" s="88"/>
    </row>
    <row r="963" spans="1:7" ht="45.75">
      <c r="A963" s="89" t="s">
        <v>667</v>
      </c>
      <c r="B963" s="89">
        <v>1</v>
      </c>
      <c r="C963" s="89" t="s">
        <v>7</v>
      </c>
      <c r="D963" s="89" t="s">
        <v>65</v>
      </c>
      <c r="E963" s="89"/>
      <c r="F963" s="89"/>
    </row>
    <row r="964" spans="1:7" ht="45.75">
      <c r="A964" s="88" t="s">
        <v>668</v>
      </c>
      <c r="B964" s="88">
        <v>2</v>
      </c>
      <c r="C964" s="88" t="s">
        <v>7</v>
      </c>
      <c r="D964" s="88" t="s">
        <v>65</v>
      </c>
      <c r="E964" s="88"/>
      <c r="F964" s="88"/>
    </row>
    <row r="965" spans="1:7" ht="45.75">
      <c r="A965" s="89" t="s">
        <v>669</v>
      </c>
      <c r="B965" s="89">
        <v>3</v>
      </c>
      <c r="C965" s="89" t="s">
        <v>7</v>
      </c>
      <c r="D965" s="89" t="s">
        <v>65</v>
      </c>
      <c r="E965" s="89"/>
      <c r="F965" s="89"/>
    </row>
    <row r="966" spans="1:7" ht="45.75">
      <c r="A966" s="88" t="s">
        <v>670</v>
      </c>
      <c r="B966" s="88">
        <v>1</v>
      </c>
      <c r="C966" s="88" t="s">
        <v>7</v>
      </c>
      <c r="D966" s="88" t="s">
        <v>65</v>
      </c>
      <c r="E966" s="88"/>
      <c r="F966" s="88"/>
    </row>
    <row r="967" spans="1:7" ht="45.75">
      <c r="A967" s="89" t="s">
        <v>671</v>
      </c>
      <c r="B967" s="89">
        <v>2</v>
      </c>
      <c r="C967" s="89" t="s">
        <v>7</v>
      </c>
      <c r="D967" s="89" t="s">
        <v>65</v>
      </c>
      <c r="E967" s="89"/>
      <c r="F967" s="89"/>
    </row>
    <row r="968" spans="1:7" ht="45.75">
      <c r="A968" s="88" t="s">
        <v>672</v>
      </c>
      <c r="B968" s="88">
        <v>3</v>
      </c>
      <c r="C968" s="88" t="s">
        <v>7</v>
      </c>
      <c r="D968" s="88" t="s">
        <v>65</v>
      </c>
      <c r="E968" s="88"/>
      <c r="F968" s="88"/>
    </row>
    <row r="969" spans="1:7" ht="45.75">
      <c r="A969" s="89" t="s">
        <v>673</v>
      </c>
      <c r="B969" s="89">
        <v>4</v>
      </c>
      <c r="C969" s="89" t="s">
        <v>7</v>
      </c>
      <c r="D969" s="89" t="s">
        <v>65</v>
      </c>
      <c r="E969" s="89"/>
      <c r="F969" s="89"/>
    </row>
    <row r="970" spans="1:7" ht="45.75">
      <c r="A970" s="88" t="s">
        <v>674</v>
      </c>
      <c r="B970" s="88">
        <v>3</v>
      </c>
      <c r="C970" s="88" t="s">
        <v>7</v>
      </c>
      <c r="D970" s="88" t="s">
        <v>8</v>
      </c>
      <c r="E970" s="88"/>
      <c r="F970" s="88"/>
    </row>
    <row r="971" spans="1:7" ht="45.75">
      <c r="A971" s="89" t="s">
        <v>674</v>
      </c>
      <c r="B971" s="89">
        <v>3</v>
      </c>
      <c r="C971" s="89" t="s">
        <v>75</v>
      </c>
      <c r="D971" s="89" t="s">
        <v>76</v>
      </c>
      <c r="E971" s="89"/>
      <c r="F971" s="89"/>
    </row>
    <row r="972" spans="1:7" ht="45.75">
      <c r="A972" s="88" t="s">
        <v>674</v>
      </c>
      <c r="B972" s="88">
        <v>3</v>
      </c>
      <c r="C972" s="88" t="s">
        <v>112</v>
      </c>
      <c r="D972" s="88" t="s">
        <v>217</v>
      </c>
      <c r="E972" s="88"/>
      <c r="F972" s="88"/>
      <c r="G972" s="54"/>
    </row>
    <row r="973" spans="1:7" ht="30">
      <c r="A973" s="89" t="s">
        <v>674</v>
      </c>
      <c r="B973" s="89">
        <v>3</v>
      </c>
      <c r="C973" s="89" t="s">
        <v>19</v>
      </c>
      <c r="D973" s="89" t="s">
        <v>121</v>
      </c>
      <c r="E973" s="89"/>
      <c r="F973" s="89"/>
      <c r="G973" s="54"/>
    </row>
    <row r="974" spans="1:7" ht="45.75">
      <c r="A974" s="88" t="s">
        <v>675</v>
      </c>
      <c r="B974" s="88">
        <v>3</v>
      </c>
      <c r="C974" s="88" t="s">
        <v>7</v>
      </c>
      <c r="D974" s="88" t="s">
        <v>8</v>
      </c>
      <c r="E974" s="88"/>
      <c r="F974" s="88"/>
    </row>
    <row r="975" spans="1:7" ht="45.75">
      <c r="A975" s="89" t="s">
        <v>675</v>
      </c>
      <c r="B975" s="89">
        <v>3</v>
      </c>
      <c r="C975" s="89" t="s">
        <v>75</v>
      </c>
      <c r="D975" s="89" t="s">
        <v>76</v>
      </c>
      <c r="E975" s="89"/>
      <c r="F975" s="89"/>
    </row>
    <row r="976" spans="1:7" ht="45.75">
      <c r="A976" s="88" t="s">
        <v>675</v>
      </c>
      <c r="B976" s="88">
        <v>3</v>
      </c>
      <c r="C976" s="88" t="s">
        <v>112</v>
      </c>
      <c r="D976" s="88" t="s">
        <v>676</v>
      </c>
      <c r="E976" s="88"/>
      <c r="F976" s="88"/>
    </row>
    <row r="977" spans="1:6" ht="45.75">
      <c r="A977" s="89" t="s">
        <v>677</v>
      </c>
      <c r="B977" s="89">
        <v>3</v>
      </c>
      <c r="C977" s="89" t="s">
        <v>7</v>
      </c>
      <c r="D977" s="89" t="s">
        <v>8</v>
      </c>
      <c r="E977" s="89"/>
      <c r="F977" s="89"/>
    </row>
    <row r="978" spans="1:6" ht="45.75">
      <c r="A978" s="88" t="s">
        <v>677</v>
      </c>
      <c r="B978" s="88">
        <v>3</v>
      </c>
      <c r="C978" s="88" t="s">
        <v>112</v>
      </c>
      <c r="D978" s="88" t="s">
        <v>217</v>
      </c>
      <c r="E978" s="88"/>
      <c r="F978" s="88"/>
    </row>
    <row r="979" spans="1:6" ht="45.75">
      <c r="A979" s="89" t="s">
        <v>678</v>
      </c>
      <c r="B979" s="89">
        <v>3</v>
      </c>
      <c r="C979" s="89" t="s">
        <v>7</v>
      </c>
      <c r="D979" s="89" t="s">
        <v>216</v>
      </c>
      <c r="E979" s="89"/>
      <c r="F979" s="89"/>
    </row>
    <row r="980" spans="1:6" ht="30">
      <c r="A980" s="88" t="s">
        <v>678</v>
      </c>
      <c r="B980" s="88">
        <v>3</v>
      </c>
      <c r="C980" s="88" t="s">
        <v>19</v>
      </c>
      <c r="D980" s="88" t="s">
        <v>251</v>
      </c>
      <c r="E980" s="88"/>
      <c r="F980" s="88"/>
    </row>
    <row r="981" spans="1:6" ht="45.75">
      <c r="A981" s="89" t="s">
        <v>678</v>
      </c>
      <c r="B981" s="89">
        <v>3</v>
      </c>
      <c r="C981" s="89" t="s">
        <v>112</v>
      </c>
      <c r="D981" s="89" t="s">
        <v>217</v>
      </c>
      <c r="E981" s="89"/>
      <c r="F981" s="89"/>
    </row>
    <row r="982" spans="1:6" ht="30">
      <c r="A982" s="88" t="s">
        <v>678</v>
      </c>
      <c r="B982" s="88">
        <v>3</v>
      </c>
      <c r="C982" s="88" t="s">
        <v>22</v>
      </c>
      <c r="D982" s="88" t="s">
        <v>285</v>
      </c>
      <c r="E982" s="88"/>
      <c r="F982" s="88"/>
    </row>
    <row r="983" spans="1:6" ht="45.75">
      <c r="A983" s="89" t="s">
        <v>679</v>
      </c>
      <c r="B983" s="89">
        <v>3</v>
      </c>
      <c r="C983" s="89" t="s">
        <v>7</v>
      </c>
      <c r="D983" s="89" t="s">
        <v>8</v>
      </c>
      <c r="E983" s="89"/>
      <c r="F983" s="89"/>
    </row>
    <row r="984" spans="1:6" ht="30">
      <c r="A984" s="88" t="s">
        <v>679</v>
      </c>
      <c r="B984" s="88">
        <v>3</v>
      </c>
      <c r="C984" s="88" t="s">
        <v>11</v>
      </c>
      <c r="D984" s="88" t="s">
        <v>28</v>
      </c>
      <c r="E984" s="88"/>
      <c r="F984" s="88"/>
    </row>
    <row r="985" spans="1:6" ht="30">
      <c r="A985" s="89" t="s">
        <v>680</v>
      </c>
      <c r="B985" s="89">
        <v>1</v>
      </c>
      <c r="C985" s="89" t="s">
        <v>7</v>
      </c>
      <c r="D985" s="89" t="s">
        <v>91</v>
      </c>
      <c r="E985" s="89"/>
      <c r="F985" s="89"/>
    </row>
    <row r="986" spans="1:6" ht="30">
      <c r="A986" s="88" t="s">
        <v>681</v>
      </c>
      <c r="B986" s="88">
        <v>2</v>
      </c>
      <c r="C986" s="88" t="s">
        <v>7</v>
      </c>
      <c r="D986" s="88" t="s">
        <v>91</v>
      </c>
      <c r="E986" s="88"/>
      <c r="F986" s="88"/>
    </row>
    <row r="987" spans="1:6" ht="30">
      <c r="A987" s="89" t="s">
        <v>682</v>
      </c>
      <c r="B987" s="89">
        <v>3</v>
      </c>
      <c r="C987" s="89" t="s">
        <v>7</v>
      </c>
      <c r="D987" s="89" t="s">
        <v>91</v>
      </c>
      <c r="E987" s="89"/>
      <c r="F987" s="89"/>
    </row>
    <row r="988" spans="1:6" ht="30">
      <c r="A988" s="88" t="s">
        <v>683</v>
      </c>
      <c r="B988" s="88">
        <v>1</v>
      </c>
      <c r="C988" s="88" t="s">
        <v>7</v>
      </c>
      <c r="D988" s="88" t="s">
        <v>91</v>
      </c>
      <c r="E988" s="88"/>
      <c r="F988" s="88"/>
    </row>
    <row r="989" spans="1:6" ht="30">
      <c r="A989" s="89" t="s">
        <v>684</v>
      </c>
      <c r="B989" s="89">
        <v>2</v>
      </c>
      <c r="C989" s="89" t="s">
        <v>7</v>
      </c>
      <c r="D989" s="89" t="s">
        <v>207</v>
      </c>
      <c r="E989" s="89"/>
      <c r="F989" s="89"/>
    </row>
    <row r="990" spans="1:6" ht="30">
      <c r="A990" s="88" t="s">
        <v>685</v>
      </c>
      <c r="B990" s="88">
        <v>3</v>
      </c>
      <c r="C990" s="88" t="s">
        <v>7</v>
      </c>
      <c r="D990" s="88" t="s">
        <v>91</v>
      </c>
      <c r="E990" s="88"/>
      <c r="F990" s="88"/>
    </row>
    <row r="991" spans="1:6" ht="30">
      <c r="A991" s="89" t="s">
        <v>686</v>
      </c>
      <c r="B991" s="89">
        <v>4</v>
      </c>
      <c r="C991" s="89" t="s">
        <v>7</v>
      </c>
      <c r="D991" s="89" t="s">
        <v>207</v>
      </c>
      <c r="E991" s="89"/>
      <c r="F991" s="89"/>
    </row>
    <row r="992" spans="1:6" ht="45.75">
      <c r="A992" s="88" t="s">
        <v>687</v>
      </c>
      <c r="B992" s="88">
        <v>5</v>
      </c>
      <c r="C992" s="88" t="s">
        <v>7</v>
      </c>
      <c r="D992" s="88" t="s">
        <v>8</v>
      </c>
      <c r="E992" s="88"/>
      <c r="F992" s="88"/>
    </row>
    <row r="993" spans="1:7" ht="45.75">
      <c r="A993" s="89" t="s">
        <v>687</v>
      </c>
      <c r="B993" s="89">
        <v>5</v>
      </c>
      <c r="C993" s="89" t="s">
        <v>75</v>
      </c>
      <c r="D993" s="89" t="s">
        <v>76</v>
      </c>
      <c r="E993" s="89"/>
      <c r="F993" s="89"/>
    </row>
    <row r="994" spans="1:7" ht="45.75">
      <c r="A994" s="88" t="s">
        <v>687</v>
      </c>
      <c r="B994" s="88">
        <v>5</v>
      </c>
      <c r="C994" s="88" t="s">
        <v>112</v>
      </c>
      <c r="D994" s="88" t="s">
        <v>217</v>
      </c>
      <c r="E994" s="88"/>
      <c r="F994" s="88"/>
    </row>
    <row r="995" spans="1:7" ht="45.75">
      <c r="A995" s="89" t="s">
        <v>688</v>
      </c>
      <c r="B995" s="89">
        <v>5</v>
      </c>
      <c r="C995" s="89" t="s">
        <v>7</v>
      </c>
      <c r="D995" s="89" t="s">
        <v>8</v>
      </c>
      <c r="E995" s="89"/>
      <c r="F995" s="89"/>
    </row>
    <row r="996" spans="1:7" ht="45.75">
      <c r="A996" s="88" t="s">
        <v>688</v>
      </c>
      <c r="B996" s="88">
        <v>5</v>
      </c>
      <c r="C996" s="88" t="s">
        <v>75</v>
      </c>
      <c r="D996" s="88" t="s">
        <v>76</v>
      </c>
      <c r="E996" s="88"/>
      <c r="F996" s="88"/>
    </row>
    <row r="997" spans="1:7" ht="45.75">
      <c r="A997" s="89" t="s">
        <v>688</v>
      </c>
      <c r="B997" s="89">
        <v>5</v>
      </c>
      <c r="C997" s="89" t="s">
        <v>112</v>
      </c>
      <c r="D997" s="89" t="s">
        <v>217</v>
      </c>
      <c r="E997" s="89"/>
      <c r="F997" s="89"/>
    </row>
    <row r="998" spans="1:7" ht="45.75">
      <c r="A998" s="88" t="s">
        <v>689</v>
      </c>
      <c r="B998" s="88">
        <v>3</v>
      </c>
      <c r="C998" s="88" t="s">
        <v>7</v>
      </c>
      <c r="D998" s="88" t="s">
        <v>85</v>
      </c>
      <c r="E998" s="88"/>
      <c r="F998" s="88"/>
    </row>
    <row r="999" spans="1:7" ht="45.75">
      <c r="A999" s="89" t="s">
        <v>689</v>
      </c>
      <c r="B999" s="89">
        <v>3</v>
      </c>
      <c r="C999" s="89" t="s">
        <v>75</v>
      </c>
      <c r="D999" s="89" t="s">
        <v>76</v>
      </c>
      <c r="E999" s="89"/>
      <c r="F999" s="89"/>
    </row>
    <row r="1000" spans="1:7" ht="45.75">
      <c r="A1000" s="88" t="s">
        <v>689</v>
      </c>
      <c r="B1000" s="88">
        <v>3</v>
      </c>
      <c r="C1000" s="88" t="s">
        <v>112</v>
      </c>
      <c r="D1000" s="88" t="s">
        <v>217</v>
      </c>
      <c r="E1000" s="88"/>
      <c r="F1000" s="88"/>
    </row>
    <row r="1001" spans="1:7" ht="45.75">
      <c r="A1001" s="89" t="s">
        <v>690</v>
      </c>
      <c r="B1001" s="89">
        <v>3</v>
      </c>
      <c r="C1001" s="89" t="s">
        <v>7</v>
      </c>
      <c r="D1001" s="89" t="s">
        <v>8</v>
      </c>
      <c r="E1001" s="89"/>
      <c r="F1001" s="89"/>
    </row>
    <row r="1002" spans="1:7" ht="45.75">
      <c r="A1002" s="88" t="s">
        <v>690</v>
      </c>
      <c r="B1002" s="88">
        <v>3</v>
      </c>
      <c r="C1002" s="88" t="s">
        <v>75</v>
      </c>
      <c r="D1002" s="88" t="s">
        <v>76</v>
      </c>
      <c r="E1002" s="88"/>
      <c r="F1002" s="88"/>
    </row>
    <row r="1003" spans="1:7" ht="45.75">
      <c r="A1003" s="89" t="s">
        <v>690</v>
      </c>
      <c r="B1003" s="89">
        <v>3</v>
      </c>
      <c r="C1003" s="89" t="s">
        <v>112</v>
      </c>
      <c r="D1003" s="89" t="s">
        <v>217</v>
      </c>
      <c r="E1003" s="89"/>
      <c r="F1003" s="89"/>
    </row>
    <row r="1004" spans="1:7" ht="30">
      <c r="A1004" s="88" t="s">
        <v>691</v>
      </c>
      <c r="B1004" s="88">
        <v>1</v>
      </c>
      <c r="C1004" s="88" t="s">
        <v>7</v>
      </c>
      <c r="D1004" s="88" t="s">
        <v>91</v>
      </c>
      <c r="E1004" s="88"/>
      <c r="F1004" s="88"/>
    </row>
    <row r="1005" spans="1:7" ht="30">
      <c r="A1005" s="89" t="s">
        <v>692</v>
      </c>
      <c r="B1005" s="89">
        <v>2</v>
      </c>
      <c r="C1005" s="89" t="s">
        <v>7</v>
      </c>
      <c r="D1005" s="89" t="s">
        <v>207</v>
      </c>
      <c r="E1005" s="89"/>
      <c r="F1005" s="89"/>
      <c r="G1005" s="53"/>
    </row>
    <row r="1006" spans="1:7" ht="30">
      <c r="A1006" s="88" t="s">
        <v>693</v>
      </c>
      <c r="B1006" s="88">
        <v>3</v>
      </c>
      <c r="C1006" s="88" t="s">
        <v>7</v>
      </c>
      <c r="D1006" s="88" t="s">
        <v>91</v>
      </c>
      <c r="E1006" s="88"/>
      <c r="F1006" s="88"/>
      <c r="G1006" s="53"/>
    </row>
    <row r="1007" spans="1:7" ht="30">
      <c r="A1007" s="89" t="s">
        <v>694</v>
      </c>
      <c r="B1007" s="89">
        <v>1</v>
      </c>
      <c r="C1007" s="89" t="s">
        <v>7</v>
      </c>
      <c r="D1007" s="89" t="s">
        <v>207</v>
      </c>
      <c r="E1007" s="89"/>
      <c r="F1007" s="89"/>
    </row>
    <row r="1008" spans="1:7" ht="30">
      <c r="A1008" s="88" t="s">
        <v>695</v>
      </c>
      <c r="B1008" s="88">
        <v>2</v>
      </c>
      <c r="C1008" s="88" t="s">
        <v>7</v>
      </c>
      <c r="D1008" s="88" t="s">
        <v>91</v>
      </c>
      <c r="E1008" s="88"/>
      <c r="F1008" s="88"/>
    </row>
    <row r="1009" spans="1:7" ht="30">
      <c r="A1009" s="89" t="s">
        <v>696</v>
      </c>
      <c r="B1009" s="89">
        <v>3</v>
      </c>
      <c r="C1009" s="89" t="s">
        <v>7</v>
      </c>
      <c r="D1009" s="89" t="s">
        <v>91</v>
      </c>
      <c r="E1009" s="89"/>
      <c r="F1009" s="89"/>
    </row>
    <row r="1010" spans="1:7" ht="30">
      <c r="A1010" s="88" t="s">
        <v>697</v>
      </c>
      <c r="B1010" s="88">
        <v>4</v>
      </c>
      <c r="C1010" s="88" t="s">
        <v>7</v>
      </c>
      <c r="D1010" s="88" t="s">
        <v>207</v>
      </c>
      <c r="E1010" s="88"/>
      <c r="F1010" s="88"/>
    </row>
    <row r="1011" spans="1:7" ht="30">
      <c r="A1011" s="89" t="s">
        <v>698</v>
      </c>
      <c r="B1011" s="89">
        <v>3</v>
      </c>
      <c r="C1011" s="89" t="s">
        <v>7</v>
      </c>
      <c r="D1011" s="89" t="s">
        <v>288</v>
      </c>
      <c r="E1011" s="89"/>
      <c r="F1011" s="89"/>
    </row>
    <row r="1012" spans="1:7" ht="60.75">
      <c r="A1012" s="88" t="s">
        <v>698</v>
      </c>
      <c r="B1012" s="88">
        <v>3</v>
      </c>
      <c r="C1012" s="88" t="s">
        <v>140</v>
      </c>
      <c r="D1012" s="88" t="s">
        <v>108</v>
      </c>
      <c r="E1012" s="88"/>
      <c r="F1012" s="88"/>
    </row>
    <row r="1013" spans="1:7">
      <c r="A1013" s="89" t="s">
        <v>698</v>
      </c>
      <c r="B1013" s="89">
        <v>4</v>
      </c>
      <c r="C1013" s="89" t="s">
        <v>315</v>
      </c>
      <c r="D1013" s="89" t="s">
        <v>51</v>
      </c>
      <c r="E1013" s="89"/>
      <c r="F1013" s="89"/>
    </row>
    <row r="1014" spans="1:7" ht="45.75">
      <c r="A1014" s="88" t="s">
        <v>699</v>
      </c>
      <c r="B1014" s="88">
        <v>3</v>
      </c>
      <c r="C1014" s="88" t="s">
        <v>7</v>
      </c>
      <c r="D1014" s="88" t="s">
        <v>8</v>
      </c>
      <c r="E1014" s="88"/>
      <c r="F1014" s="88"/>
      <c r="G1014" s="53"/>
    </row>
    <row r="1015" spans="1:7" ht="30">
      <c r="A1015" s="89" t="s">
        <v>700</v>
      </c>
      <c r="B1015" s="89">
        <v>1</v>
      </c>
      <c r="C1015" s="89" t="s">
        <v>7</v>
      </c>
      <c r="D1015" s="89" t="s">
        <v>91</v>
      </c>
      <c r="E1015" s="89"/>
      <c r="F1015" s="89"/>
      <c r="G1015" s="53"/>
    </row>
    <row r="1016" spans="1:7" ht="30">
      <c r="A1016" s="88" t="s">
        <v>701</v>
      </c>
      <c r="B1016" s="88">
        <v>2</v>
      </c>
      <c r="C1016" s="88" t="s">
        <v>7</v>
      </c>
      <c r="D1016" s="88" t="s">
        <v>91</v>
      </c>
      <c r="E1016" s="88"/>
      <c r="F1016" s="88"/>
    </row>
    <row r="1017" spans="1:7" ht="30">
      <c r="A1017" s="89" t="s">
        <v>702</v>
      </c>
      <c r="B1017" s="89">
        <v>3</v>
      </c>
      <c r="C1017" s="89" t="s">
        <v>7</v>
      </c>
      <c r="D1017" s="89" t="s">
        <v>91</v>
      </c>
      <c r="E1017" s="89"/>
      <c r="F1017" s="89"/>
    </row>
    <row r="1018" spans="1:7" ht="30">
      <c r="A1018" s="88" t="s">
        <v>703</v>
      </c>
      <c r="B1018" s="88">
        <v>1</v>
      </c>
      <c r="C1018" s="88" t="s">
        <v>7</v>
      </c>
      <c r="D1018" s="88" t="s">
        <v>91</v>
      </c>
      <c r="E1018" s="88"/>
      <c r="F1018" s="88"/>
    </row>
    <row r="1019" spans="1:7" s="52" customFormat="1" ht="30">
      <c r="A1019" s="89" t="s">
        <v>704</v>
      </c>
      <c r="B1019" s="89">
        <v>2</v>
      </c>
      <c r="C1019" s="89" t="s">
        <v>7</v>
      </c>
      <c r="D1019" s="89" t="s">
        <v>207</v>
      </c>
      <c r="E1019" s="89"/>
      <c r="F1019" s="89"/>
    </row>
    <row r="1020" spans="1:7" ht="30">
      <c r="A1020" s="88" t="s">
        <v>705</v>
      </c>
      <c r="B1020" s="88">
        <v>3</v>
      </c>
      <c r="C1020" s="88" t="s">
        <v>7</v>
      </c>
      <c r="D1020" s="88" t="s">
        <v>207</v>
      </c>
      <c r="E1020" s="88"/>
      <c r="F1020" s="88"/>
    </row>
    <row r="1021" spans="1:7" s="52" customFormat="1" ht="30">
      <c r="A1021" s="89" t="s">
        <v>706</v>
      </c>
      <c r="B1021" s="89">
        <v>4</v>
      </c>
      <c r="C1021" s="89" t="s">
        <v>7</v>
      </c>
      <c r="D1021" s="89" t="s">
        <v>207</v>
      </c>
      <c r="E1021" s="89"/>
      <c r="F1021" s="89"/>
    </row>
    <row r="1022" spans="1:7" ht="30">
      <c r="A1022" s="88" t="s">
        <v>707</v>
      </c>
      <c r="B1022" s="88">
        <v>3</v>
      </c>
      <c r="C1022" s="88" t="s">
        <v>53</v>
      </c>
      <c r="D1022" s="88" t="s">
        <v>51</v>
      </c>
      <c r="E1022" s="88"/>
      <c r="F1022" s="88"/>
    </row>
    <row r="1023" spans="1:7" ht="45.75">
      <c r="A1023" s="89" t="s">
        <v>707</v>
      </c>
      <c r="B1023" s="89">
        <v>3</v>
      </c>
      <c r="C1023" s="89" t="s">
        <v>7</v>
      </c>
      <c r="D1023" s="89" t="s">
        <v>85</v>
      </c>
      <c r="E1023" s="89"/>
      <c r="F1023" s="89"/>
    </row>
    <row r="1024" spans="1:7" s="52" customFormat="1" ht="45.75">
      <c r="A1024" s="88" t="s">
        <v>708</v>
      </c>
      <c r="B1024" s="88">
        <v>3</v>
      </c>
      <c r="C1024" s="88" t="s">
        <v>22</v>
      </c>
      <c r="D1024" s="88" t="s">
        <v>51</v>
      </c>
      <c r="E1024" s="88"/>
      <c r="F1024" s="88"/>
    </row>
    <row r="1025" spans="1:6" ht="45.75">
      <c r="A1025" s="89" t="s">
        <v>708</v>
      </c>
      <c r="B1025" s="89">
        <v>3</v>
      </c>
      <c r="C1025" s="89" t="s">
        <v>7</v>
      </c>
      <c r="D1025" s="89" t="s">
        <v>8</v>
      </c>
      <c r="E1025" s="89"/>
      <c r="F1025" s="89"/>
    </row>
    <row r="1026" spans="1:6">
      <c r="A1026" s="88" t="s">
        <v>709</v>
      </c>
      <c r="B1026" s="88">
        <v>3</v>
      </c>
      <c r="C1026" s="88" t="s">
        <v>50</v>
      </c>
      <c r="D1026" s="88" t="s">
        <v>51</v>
      </c>
      <c r="E1026" s="88"/>
      <c r="F1026" s="88"/>
    </row>
    <row r="1027" spans="1:6" ht="45.75">
      <c r="A1027" s="89" t="s">
        <v>709</v>
      </c>
      <c r="B1027" s="89">
        <v>3</v>
      </c>
      <c r="C1027" s="89" t="s">
        <v>7</v>
      </c>
      <c r="D1027" s="89" t="s">
        <v>8</v>
      </c>
      <c r="E1027" s="89"/>
      <c r="F1027" s="89"/>
    </row>
    <row r="1028" spans="1:6" ht="30">
      <c r="A1028" s="88" t="s">
        <v>710</v>
      </c>
      <c r="B1028" s="88">
        <v>3</v>
      </c>
      <c r="C1028" s="88" t="s">
        <v>7</v>
      </c>
      <c r="D1028" s="88" t="s">
        <v>51</v>
      </c>
      <c r="E1028" s="88"/>
      <c r="F1028" s="88"/>
    </row>
    <row r="1029" spans="1:6" ht="30">
      <c r="A1029" s="89" t="s">
        <v>710</v>
      </c>
      <c r="B1029" s="89">
        <v>3</v>
      </c>
      <c r="C1029" s="89" t="s">
        <v>50</v>
      </c>
      <c r="D1029" s="89" t="s">
        <v>51</v>
      </c>
      <c r="E1029" s="89"/>
      <c r="F1029" s="89"/>
    </row>
    <row r="1030" spans="1:6" ht="30">
      <c r="A1030" s="88" t="s">
        <v>711</v>
      </c>
      <c r="B1030" s="88">
        <v>1</v>
      </c>
      <c r="C1030" s="88" t="s">
        <v>7</v>
      </c>
      <c r="D1030" s="88" t="s">
        <v>91</v>
      </c>
      <c r="E1030" s="88"/>
      <c r="F1030" s="88"/>
    </row>
    <row r="1031" spans="1:6" ht="30">
      <c r="A1031" s="89" t="s">
        <v>712</v>
      </c>
      <c r="B1031" s="89">
        <v>2</v>
      </c>
      <c r="C1031" s="89" t="s">
        <v>7</v>
      </c>
      <c r="D1031" s="89" t="s">
        <v>207</v>
      </c>
      <c r="E1031" s="89"/>
      <c r="F1031" s="89"/>
    </row>
    <row r="1032" spans="1:6" ht="30">
      <c r="A1032" s="88" t="s">
        <v>713</v>
      </c>
      <c r="B1032" s="88">
        <v>3</v>
      </c>
      <c r="C1032" s="88" t="s">
        <v>7</v>
      </c>
      <c r="D1032" s="88" t="s">
        <v>91</v>
      </c>
      <c r="E1032" s="88"/>
      <c r="F1032" s="88"/>
    </row>
    <row r="1033" spans="1:6">
      <c r="A1033" s="89" t="s">
        <v>711</v>
      </c>
      <c r="B1033" s="89">
        <v>1</v>
      </c>
      <c r="C1033" s="89" t="s">
        <v>50</v>
      </c>
      <c r="D1033" s="89" t="s">
        <v>51</v>
      </c>
      <c r="E1033" s="89"/>
      <c r="F1033" s="89"/>
    </row>
    <row r="1034" spans="1:6">
      <c r="A1034" s="88" t="s">
        <v>712</v>
      </c>
      <c r="B1034" s="88">
        <v>2</v>
      </c>
      <c r="C1034" s="88" t="s">
        <v>50</v>
      </c>
      <c r="D1034" s="88" t="s">
        <v>51</v>
      </c>
      <c r="E1034" s="88"/>
      <c r="F1034" s="88"/>
    </row>
    <row r="1035" spans="1:6">
      <c r="A1035" s="89" t="s">
        <v>713</v>
      </c>
      <c r="B1035" s="89">
        <v>3</v>
      </c>
      <c r="C1035" s="89" t="s">
        <v>50</v>
      </c>
      <c r="D1035" s="89" t="s">
        <v>51</v>
      </c>
      <c r="E1035" s="89"/>
      <c r="F1035" s="89"/>
    </row>
    <row r="1036" spans="1:6">
      <c r="A1036" s="88" t="s">
        <v>714</v>
      </c>
      <c r="B1036" s="88">
        <v>1</v>
      </c>
      <c r="C1036" s="88" t="s">
        <v>70</v>
      </c>
      <c r="D1036" s="88" t="s">
        <v>51</v>
      </c>
      <c r="E1036" s="88"/>
      <c r="F1036" s="88"/>
    </row>
    <row r="1037" spans="1:6">
      <c r="A1037" s="89" t="s">
        <v>715</v>
      </c>
      <c r="B1037" s="89">
        <v>2</v>
      </c>
      <c r="C1037" s="89" t="s">
        <v>70</v>
      </c>
      <c r="D1037" s="89" t="s">
        <v>51</v>
      </c>
      <c r="E1037" s="89"/>
      <c r="F1037" s="89"/>
    </row>
    <row r="1038" spans="1:6">
      <c r="A1038" s="88" t="s">
        <v>716</v>
      </c>
      <c r="B1038" s="88">
        <v>3</v>
      </c>
      <c r="C1038" s="88" t="s">
        <v>70</v>
      </c>
      <c r="D1038" s="88" t="s">
        <v>51</v>
      </c>
      <c r="E1038" s="88"/>
      <c r="F1038" s="88"/>
    </row>
    <row r="1039" spans="1:6" ht="30">
      <c r="A1039" s="89" t="s">
        <v>714</v>
      </c>
      <c r="B1039" s="89">
        <v>1</v>
      </c>
      <c r="C1039" s="89" t="s">
        <v>7</v>
      </c>
      <c r="D1039" s="89" t="s">
        <v>91</v>
      </c>
      <c r="E1039" s="89"/>
      <c r="F1039" s="89"/>
    </row>
    <row r="1040" spans="1:6" ht="30">
      <c r="A1040" s="88" t="s">
        <v>715</v>
      </c>
      <c r="B1040" s="88">
        <v>2</v>
      </c>
      <c r="C1040" s="88" t="s">
        <v>7</v>
      </c>
      <c r="D1040" s="88" t="s">
        <v>91</v>
      </c>
      <c r="E1040" s="88"/>
      <c r="F1040" s="88"/>
    </row>
    <row r="1041" spans="1:6" ht="30">
      <c r="A1041" s="89" t="s">
        <v>716</v>
      </c>
      <c r="B1041" s="89">
        <v>3</v>
      </c>
      <c r="C1041" s="89" t="s">
        <v>7</v>
      </c>
      <c r="D1041" s="89" t="s">
        <v>91</v>
      </c>
      <c r="E1041" s="89"/>
      <c r="F1041" s="89"/>
    </row>
    <row r="1042" spans="1:6" ht="30">
      <c r="A1042" s="88" t="s">
        <v>717</v>
      </c>
      <c r="B1042" s="88">
        <v>4</v>
      </c>
      <c r="C1042" s="88" t="s">
        <v>7</v>
      </c>
      <c r="D1042" s="88" t="s">
        <v>91</v>
      </c>
      <c r="E1042" s="88"/>
      <c r="F1042" s="88"/>
    </row>
    <row r="1043" spans="1:6">
      <c r="A1043" s="89" t="s">
        <v>718</v>
      </c>
      <c r="B1043" s="89">
        <v>4</v>
      </c>
      <c r="C1043" s="89" t="s">
        <v>719</v>
      </c>
      <c r="D1043" s="89"/>
      <c r="E1043" s="89"/>
      <c r="F1043" s="89"/>
    </row>
    <row r="1044" spans="1:6">
      <c r="A1044" s="88" t="s">
        <v>720</v>
      </c>
      <c r="B1044" s="88">
        <v>3</v>
      </c>
      <c r="C1044" s="88" t="s">
        <v>719</v>
      </c>
      <c r="D1044" s="88"/>
      <c r="E1044" s="88"/>
      <c r="F1044" s="88"/>
    </row>
    <row r="1045" spans="1:6">
      <c r="A1045" s="89" t="s">
        <v>721</v>
      </c>
      <c r="B1045" s="89">
        <v>2</v>
      </c>
      <c r="C1045" s="89" t="s">
        <v>719</v>
      </c>
      <c r="D1045" s="89"/>
      <c r="E1045" s="89"/>
      <c r="F1045" s="89"/>
    </row>
    <row r="1046" spans="1:6">
      <c r="A1046" s="88" t="s">
        <v>722</v>
      </c>
      <c r="B1046" s="88">
        <v>1</v>
      </c>
      <c r="C1046" s="88" t="s">
        <v>719</v>
      </c>
      <c r="D1046" s="88"/>
      <c r="E1046" s="88"/>
      <c r="F1046" s="88"/>
    </row>
    <row r="1047" spans="1:6" ht="30">
      <c r="A1047" s="100" t="s">
        <v>723</v>
      </c>
      <c r="B1047" s="100">
        <v>0</v>
      </c>
      <c r="C1047" s="100" t="s">
        <v>719</v>
      </c>
      <c r="D1047" s="100"/>
      <c r="E1047" s="100"/>
      <c r="F1047" s="100"/>
    </row>
  </sheetData>
  <pageMargins left="0.7" right="0.7" top="0.75" bottom="0.75" header="0.3" footer="0.3"/>
  <pageSetup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59D5D1-55BF-4E54-B6BE-8431E014CA4F}">
  <sheetPr>
    <tabColor rgb="FFCDACE6"/>
  </sheetPr>
  <dimension ref="A1:A10"/>
  <sheetViews>
    <sheetView workbookViewId="0">
      <selection activeCell="A2" sqref="A2"/>
    </sheetView>
  </sheetViews>
  <sheetFormatPr defaultRowHeight="15"/>
  <cols>
    <col min="1" max="1" width="68.85546875" bestFit="1" customWidth="1"/>
  </cols>
  <sheetData>
    <row r="1" spans="1:1">
      <c r="A1" t="s">
        <v>809</v>
      </c>
    </row>
    <row r="2" spans="1:1">
      <c r="A2" t="str" cm="1">
        <f t="array" ref="A2:A10">_xlfn.SORTBY(_xlfn.CHOOSECOLS(_xlfn._xlws.FILTER(List_Data,(Req_Area="CO")*(ISNUMBER(SEARCH("CDAP-C",Program)))+(Req_Area="Note")),1),MATCH(_xlfn.CHOOSECOLS(_xlfn._xlws.FILTER(List_Data,(Req_Area="CO")*(ISNUMBER(SEARCH("CDAP-C",Program)))+(Req_Area="Note")),1),Course_Name,0))</f>
        <v>ECED 1120 PRESCHOOL CHILD DEVELOPMENT (2)</v>
      </c>
    </row>
    <row r="3" spans="1:1">
      <c r="A3" t="str">
        <v>ECED 1150 INTRODUCTION TO EARLY CHILDHOOD EDUCATION (3)</v>
      </c>
    </row>
    <row r="4" spans="1:1">
      <c r="A4" t="str">
        <v>ECED 1260 EARLY CHILDHOOD HEALTH, SAFETY &amp; NUTRITION (3)</v>
      </c>
    </row>
    <row r="5" spans="1:1">
      <c r="A5" t="str">
        <v>ECED 2090 CDA PROFESSIONAL PORTFOLIO: PRESCHOOL</v>
      </c>
    </row>
    <row r="6" spans="1:1">
      <c r="A6" t="str">
        <v>Course not listed. Detail in comments (4 cr.)</v>
      </c>
    </row>
    <row r="7" spans="1:1">
      <c r="A7" t="str">
        <v>Course not listed. Detail in comments (3 cr.)</v>
      </c>
    </row>
    <row r="8" spans="1:1">
      <c r="A8" t="str">
        <v>Course not listed. Detail in comments (2 cr.)</v>
      </c>
    </row>
    <row r="9" spans="1:1">
      <c r="A9" t="str">
        <v>Course not listed. Detail in comments (1 cr.)</v>
      </c>
    </row>
    <row r="10" spans="1:1">
      <c r="A10" t="str">
        <v>Exempt from requirement after speaking with Registrar. Detail in comments.</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874C3A-1153-4522-9D99-F5E4A46A6FEF}">
  <sheetPr>
    <tabColor rgb="FFCDACE6"/>
  </sheetPr>
  <dimension ref="A1:J37"/>
  <sheetViews>
    <sheetView topLeftCell="A9" zoomScale="120" zoomScaleNormal="120" workbookViewId="0">
      <selection activeCell="O20" sqref="O20"/>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31" hidden="1" customWidth="1"/>
    <col min="11" max="16384" width="8.5703125" style="3"/>
  </cols>
  <sheetData>
    <row r="1" spans="1:10" ht="30.75">
      <c r="A1" s="45"/>
      <c r="B1" s="101" t="s">
        <v>787</v>
      </c>
      <c r="C1" s="101"/>
      <c r="D1" s="101"/>
      <c r="E1" s="101"/>
      <c r="F1" s="101"/>
      <c r="G1" s="101"/>
      <c r="H1" s="101"/>
    </row>
    <row r="2" spans="1:10" ht="18.75">
      <c r="A2" s="263" t="s">
        <v>770</v>
      </c>
      <c r="B2" s="263"/>
      <c r="C2" s="263"/>
      <c r="D2" s="263"/>
      <c r="E2" s="263"/>
      <c r="F2" s="263"/>
      <c r="G2" s="263"/>
      <c r="H2" s="263"/>
      <c r="I2" s="263"/>
    </row>
    <row r="3" spans="1:10" ht="23.25">
      <c r="A3" s="271" t="s">
        <v>778</v>
      </c>
      <c r="B3" s="271"/>
      <c r="C3" s="271"/>
      <c r="D3" s="271"/>
      <c r="E3" s="271"/>
      <c r="F3" s="271"/>
      <c r="G3" s="271"/>
      <c r="H3" s="271"/>
      <c r="I3" s="271"/>
    </row>
    <row r="4" spans="1:10" outlineLevel="1">
      <c r="A4" s="46"/>
    </row>
    <row r="5" spans="1:10" ht="24" customHeight="1" outlineLevel="1">
      <c r="A5" s="5" t="s">
        <v>789</v>
      </c>
      <c r="B5" s="207"/>
      <c r="C5" s="208"/>
      <c r="D5" s="209"/>
      <c r="E5" s="6"/>
      <c r="F5" s="7" t="s">
        <v>790</v>
      </c>
      <c r="G5" s="210"/>
      <c r="H5" s="211"/>
      <c r="I5" s="212"/>
      <c r="J5" s="3"/>
    </row>
    <row r="6" spans="1:10" ht="24" customHeight="1" outlineLevel="1">
      <c r="A6" s="8" t="s">
        <v>791</v>
      </c>
      <c r="B6" s="213"/>
      <c r="C6" s="214"/>
      <c r="D6" s="215"/>
      <c r="E6" s="6"/>
      <c r="F6" s="9" t="s">
        <v>792</v>
      </c>
      <c r="G6" s="216"/>
      <c r="H6" s="217"/>
      <c r="I6" s="218"/>
      <c r="J6" s="3"/>
    </row>
    <row r="7" spans="1:10" ht="24" customHeight="1" outlineLevel="1">
      <c r="A7" s="10" t="s">
        <v>793</v>
      </c>
      <c r="B7" s="221"/>
      <c r="C7" s="222"/>
      <c r="D7" s="223"/>
      <c r="E7" s="6"/>
      <c r="F7" s="11" t="s">
        <v>794</v>
      </c>
      <c r="G7" s="224"/>
      <c r="H7" s="225"/>
      <c r="I7" s="226"/>
      <c r="J7" s="3"/>
    </row>
    <row r="8" spans="1:10" ht="11.45" customHeight="1" outlineLevel="1">
      <c r="A8" s="47"/>
      <c r="B8" s="48"/>
      <c r="C8" s="48"/>
      <c r="D8" s="48"/>
      <c r="E8" s="6"/>
      <c r="F8" s="49"/>
      <c r="G8" s="50"/>
      <c r="H8" s="50"/>
      <c r="I8" s="50"/>
      <c r="J8" s="3"/>
    </row>
    <row r="9" spans="1:10" ht="52.15" customHeight="1" outlineLevel="1">
      <c r="A9" s="227" t="s">
        <v>891</v>
      </c>
      <c r="B9" s="227"/>
      <c r="C9" s="227"/>
      <c r="D9" s="227"/>
      <c r="E9" s="227"/>
      <c r="F9" s="227"/>
      <c r="G9" s="227"/>
      <c r="H9" s="227"/>
      <c r="I9" s="227"/>
    </row>
    <row r="10" spans="1:10" ht="35.450000000000003" customHeight="1">
      <c r="A10" s="260" t="s">
        <v>909</v>
      </c>
      <c r="B10" s="261"/>
      <c r="C10" s="261"/>
      <c r="D10" s="261"/>
      <c r="E10" s="261"/>
      <c r="F10" s="261"/>
      <c r="G10" s="261"/>
      <c r="H10" s="261"/>
      <c r="I10" s="262"/>
      <c r="J10" s="3"/>
    </row>
    <row r="11" spans="1:10">
      <c r="A11" s="160" t="s">
        <v>802</v>
      </c>
      <c r="B11" s="161"/>
      <c r="C11" s="161"/>
      <c r="D11" s="161"/>
      <c r="E11" s="161"/>
      <c r="F11" s="162"/>
      <c r="G11" s="166" t="s">
        <v>803</v>
      </c>
      <c r="H11" s="167"/>
      <c r="I11" s="219" t="s">
        <v>5</v>
      </c>
      <c r="J11" s="3"/>
    </row>
    <row r="12" spans="1:10">
      <c r="A12" s="163"/>
      <c r="B12" s="164"/>
      <c r="C12" s="164"/>
      <c r="D12" s="164"/>
      <c r="E12" s="164"/>
      <c r="F12" s="165"/>
      <c r="G12" s="27" t="s">
        <v>804</v>
      </c>
      <c r="H12" s="28" t="s">
        <v>805</v>
      </c>
      <c r="I12" s="220"/>
      <c r="J12" s="3"/>
    </row>
    <row r="13" spans="1:10" ht="15" customHeight="1">
      <c r="A13" s="148" t="s">
        <v>910</v>
      </c>
      <c r="B13" s="149"/>
      <c r="C13" s="149"/>
      <c r="D13" s="149"/>
      <c r="E13" s="149"/>
      <c r="F13" s="149"/>
      <c r="G13" s="149"/>
      <c r="H13" s="149"/>
      <c r="I13" s="150"/>
      <c r="J13" s="3"/>
    </row>
    <row r="14" spans="1:10" ht="30.75" customHeight="1">
      <c r="A14" s="274" t="s">
        <v>911</v>
      </c>
      <c r="B14" s="270"/>
      <c r="C14" s="173" t="s">
        <v>0</v>
      </c>
      <c r="D14" s="173"/>
      <c r="E14" s="173"/>
      <c r="F14" s="174"/>
      <c r="G14" s="18" t="s">
        <v>4</v>
      </c>
      <c r="H14" s="19"/>
      <c r="I14" s="19" t="s">
        <v>5</v>
      </c>
      <c r="J14" s="44" t="str">
        <f>_xlfn.XLOOKUP(C14,'Catalog List Data'!A:A,Credits)</f>
        <v>Credits</v>
      </c>
    </row>
    <row r="15" spans="1:10" ht="30.75" customHeight="1">
      <c r="A15" s="274" t="s">
        <v>912</v>
      </c>
      <c r="B15" s="270"/>
      <c r="C15" s="173" t="s">
        <v>0</v>
      </c>
      <c r="D15" s="173"/>
      <c r="E15" s="173"/>
      <c r="F15" s="174"/>
      <c r="G15" s="18" t="s">
        <v>4</v>
      </c>
      <c r="H15" s="19"/>
      <c r="I15" s="19" t="s">
        <v>5</v>
      </c>
      <c r="J15" s="44" t="str">
        <f>_xlfn.XLOOKUP(C15,'Catalog List Data'!A:A,Credits)</f>
        <v>Credits</v>
      </c>
    </row>
    <row r="16" spans="1:10" ht="30.75" customHeight="1">
      <c r="A16" s="274" t="s">
        <v>913</v>
      </c>
      <c r="B16" s="270"/>
      <c r="C16" s="173" t="s">
        <v>809</v>
      </c>
      <c r="D16" s="173"/>
      <c r="E16" s="173"/>
      <c r="F16" s="174"/>
      <c r="G16" s="18" t="s">
        <v>4</v>
      </c>
      <c r="H16" s="19"/>
      <c r="I16" s="19" t="s">
        <v>5</v>
      </c>
      <c r="J16" s="44" t="str">
        <f>_xlfn.XLOOKUP(C16,'Catalog List Data'!A:A,Credits)</f>
        <v>Credits</v>
      </c>
    </row>
    <row r="17" spans="1:10" ht="30.75" customHeight="1">
      <c r="A17" s="274" t="s">
        <v>914</v>
      </c>
      <c r="B17" s="270"/>
      <c r="C17" s="173" t="s">
        <v>0</v>
      </c>
      <c r="D17" s="173"/>
      <c r="E17" s="173"/>
      <c r="F17" s="174"/>
      <c r="G17" s="18" t="s">
        <v>4</v>
      </c>
      <c r="H17" s="19"/>
      <c r="I17" s="19" t="s">
        <v>5</v>
      </c>
      <c r="J17" s="44" t="str">
        <f>_xlfn.XLOOKUP(C17,'Catalog List Data'!A:A,Credits)</f>
        <v>Credits</v>
      </c>
    </row>
    <row r="18" spans="1:10" ht="30.75" customHeight="1">
      <c r="A18" s="274" t="s">
        <v>915</v>
      </c>
      <c r="B18" s="270"/>
      <c r="C18" s="173" t="s">
        <v>0</v>
      </c>
      <c r="D18" s="173"/>
      <c r="E18" s="173"/>
      <c r="F18" s="174"/>
      <c r="G18" s="18" t="s">
        <v>4</v>
      </c>
      <c r="H18" s="19"/>
      <c r="I18" s="19" t="s">
        <v>5</v>
      </c>
      <c r="J18" s="44" t="str">
        <f>_xlfn.XLOOKUP(C18,'Catalog List Data'!A:A,Credits)</f>
        <v>Credits</v>
      </c>
    </row>
    <row r="19" spans="1:10" ht="15" customHeight="1">
      <c r="A19" s="148" t="s">
        <v>916</v>
      </c>
      <c r="B19" s="149"/>
      <c r="C19" s="149"/>
      <c r="D19" s="149"/>
      <c r="E19" s="149"/>
      <c r="F19" s="149"/>
      <c r="G19" s="149"/>
      <c r="H19" s="149"/>
      <c r="I19" s="150"/>
      <c r="J19" s="3"/>
    </row>
    <row r="20" spans="1:10" ht="36.75" customHeight="1">
      <c r="A20" s="266" t="s">
        <v>917</v>
      </c>
      <c r="B20" s="267"/>
      <c r="C20" s="173" t="s">
        <v>0</v>
      </c>
      <c r="D20" s="173"/>
      <c r="E20" s="173"/>
      <c r="F20" s="174"/>
      <c r="G20" s="18" t="s">
        <v>4</v>
      </c>
      <c r="H20" s="19"/>
      <c r="I20" s="19" t="s">
        <v>5</v>
      </c>
      <c r="J20" s="44" t="str">
        <f>_xlfn.XLOOKUP(C20,'Catalog List Data'!A:A,Credits)</f>
        <v>Credits</v>
      </c>
    </row>
    <row r="21" spans="1:10" ht="36.75" customHeight="1">
      <c r="A21" s="268"/>
      <c r="B21" s="269"/>
      <c r="C21" s="173" t="s">
        <v>809</v>
      </c>
      <c r="D21" s="173"/>
      <c r="E21" s="173"/>
      <c r="F21" s="174"/>
      <c r="G21" s="18" t="s">
        <v>4</v>
      </c>
      <c r="H21" s="19"/>
      <c r="I21" s="19" t="s">
        <v>5</v>
      </c>
      <c r="J21" s="44" t="str">
        <f>_xlfn.XLOOKUP(C21,'Catalog List Data'!A:A,Credits)</f>
        <v>Credits</v>
      </c>
    </row>
    <row r="22" spans="1:10" ht="36.75" customHeight="1">
      <c r="A22" s="268"/>
      <c r="B22" s="269"/>
      <c r="C22" s="173" t="s">
        <v>0</v>
      </c>
      <c r="D22" s="173"/>
      <c r="E22" s="173"/>
      <c r="F22" s="174"/>
      <c r="G22" s="18" t="s">
        <v>4</v>
      </c>
      <c r="H22" s="19"/>
      <c r="I22" s="19" t="s">
        <v>5</v>
      </c>
      <c r="J22" s="44" t="str">
        <f>_xlfn.XLOOKUP(C22,'Catalog List Data'!A:A,Credits)</f>
        <v>Credits</v>
      </c>
    </row>
    <row r="23" spans="1:10" ht="31.15" customHeight="1">
      <c r="A23" s="127" t="s">
        <v>918</v>
      </c>
      <c r="B23" s="128"/>
      <c r="C23" s="127">
        <f>_xlfn.AGGREGATE(9,6,J14:J18,J20:J22)</f>
        <v>0</v>
      </c>
      <c r="D23" s="129"/>
      <c r="E23" s="129"/>
      <c r="F23" s="129"/>
      <c r="G23" s="249"/>
      <c r="H23" s="249"/>
      <c r="I23" s="128"/>
      <c r="J23" s="3"/>
    </row>
    <row r="24" spans="1:10">
      <c r="A24" s="34"/>
      <c r="B24" s="35"/>
      <c r="C24" s="35"/>
      <c r="D24" s="35"/>
      <c r="E24" s="35"/>
      <c r="F24" s="35"/>
      <c r="G24" s="35"/>
      <c r="H24" s="35"/>
      <c r="I24" s="36"/>
      <c r="J24" s="3"/>
    </row>
    <row r="25" spans="1:10">
      <c r="A25" s="259" t="s">
        <v>919</v>
      </c>
      <c r="B25" s="259"/>
      <c r="C25" s="259"/>
      <c r="D25" s="259"/>
      <c r="E25" s="259"/>
      <c r="F25" s="259"/>
      <c r="G25" s="259"/>
      <c r="H25" s="259"/>
      <c r="I25" s="259"/>
      <c r="J25" s="3"/>
    </row>
    <row r="26" spans="1:10" ht="25.5">
      <c r="A26" s="117" t="s">
        <v>856</v>
      </c>
      <c r="B26" s="118"/>
      <c r="C26" s="118"/>
      <c r="D26" s="119"/>
      <c r="E26" s="38" t="s">
        <v>857</v>
      </c>
      <c r="F26" s="120" t="s">
        <v>858</v>
      </c>
      <c r="G26" s="120"/>
      <c r="H26" s="120" t="s">
        <v>859</v>
      </c>
      <c r="I26" s="120"/>
      <c r="J26" s="3"/>
    </row>
    <row r="27" spans="1:10">
      <c r="A27" s="121" t="s">
        <v>900</v>
      </c>
      <c r="B27" s="121"/>
      <c r="C27" s="121"/>
      <c r="D27" s="121"/>
      <c r="E27" s="39">
        <v>18</v>
      </c>
      <c r="F27" s="113">
        <f>C23</f>
        <v>0</v>
      </c>
      <c r="G27" s="113"/>
      <c r="H27" s="122" t="str">
        <f>IF(F27&gt;=E27,"Yes","")</f>
        <v/>
      </c>
      <c r="I27" s="122"/>
      <c r="J27" s="3"/>
    </row>
    <row r="28" spans="1:10">
      <c r="A28" s="114" t="s">
        <v>901</v>
      </c>
      <c r="B28" s="114"/>
      <c r="C28" s="114"/>
      <c r="D28" s="114"/>
      <c r="E28" s="40">
        <v>18</v>
      </c>
      <c r="F28" s="114">
        <f>F27</f>
        <v>0</v>
      </c>
      <c r="G28" s="114"/>
      <c r="H28" s="115" t="str">
        <f>IF(F28&gt;=E28,"Yes","")</f>
        <v/>
      </c>
      <c r="I28" s="115"/>
      <c r="J28" s="3"/>
    </row>
    <row r="29" spans="1:10" ht="55.9" customHeight="1">
      <c r="A29" s="251" t="s">
        <v>902</v>
      </c>
      <c r="B29" s="103"/>
      <c r="C29" s="103"/>
      <c r="D29" s="103"/>
      <c r="E29" s="103"/>
      <c r="F29" s="103"/>
      <c r="G29" s="103"/>
      <c r="H29" s="103"/>
      <c r="I29" s="104"/>
      <c r="J29" s="3"/>
    </row>
    <row r="30" spans="1:10" ht="22.5" customHeight="1">
      <c r="A30" s="124" t="s">
        <v>865</v>
      </c>
      <c r="B30" s="125"/>
      <c r="C30" s="125"/>
      <c r="D30" s="125"/>
      <c r="E30" s="125"/>
      <c r="F30" s="125"/>
      <c r="G30" s="125"/>
      <c r="H30" s="125"/>
      <c r="I30" s="126"/>
      <c r="J30" s="3"/>
    </row>
    <row r="31" spans="1:10" ht="15.6" customHeight="1">
      <c r="A31" s="41" t="s">
        <v>866</v>
      </c>
      <c r="B31" s="42"/>
      <c r="C31" s="42"/>
      <c r="D31" s="42"/>
      <c r="E31" s="42"/>
      <c r="F31" s="42"/>
      <c r="G31" s="42"/>
      <c r="H31" s="42"/>
      <c r="I31" s="43"/>
      <c r="J31" s="3"/>
    </row>
    <row r="32" spans="1:10" ht="15.6" customHeight="1">
      <c r="A32" s="252" t="s">
        <v>903</v>
      </c>
      <c r="B32" s="253"/>
      <c r="C32" s="253"/>
      <c r="D32" s="253"/>
      <c r="E32" s="253"/>
      <c r="F32" s="253"/>
      <c r="G32" s="253"/>
      <c r="H32" s="253"/>
      <c r="I32" s="254"/>
      <c r="J32" s="3"/>
    </row>
    <row r="33" spans="1:10" ht="15.6" customHeight="1">
      <c r="A33" s="255"/>
      <c r="B33" s="253"/>
      <c r="C33" s="253"/>
      <c r="D33" s="253"/>
      <c r="E33" s="253"/>
      <c r="F33" s="253"/>
      <c r="G33" s="253"/>
      <c r="H33" s="253"/>
      <c r="I33" s="254"/>
      <c r="J33" s="3"/>
    </row>
    <row r="34" spans="1:10" ht="15.6" customHeight="1">
      <c r="A34" s="255"/>
      <c r="B34" s="253"/>
      <c r="C34" s="253"/>
      <c r="D34" s="253"/>
      <c r="E34" s="253"/>
      <c r="F34" s="253"/>
      <c r="G34" s="253"/>
      <c r="H34" s="253"/>
      <c r="I34" s="254"/>
      <c r="J34" s="3"/>
    </row>
    <row r="35" spans="1:10" ht="15.6" customHeight="1">
      <c r="A35" s="255"/>
      <c r="B35" s="253"/>
      <c r="C35" s="253"/>
      <c r="D35" s="253"/>
      <c r="E35" s="253"/>
      <c r="F35" s="253"/>
      <c r="G35" s="253"/>
      <c r="H35" s="253"/>
      <c r="I35" s="254"/>
      <c r="J35" s="3"/>
    </row>
    <row r="36" spans="1:10" ht="15.95" customHeight="1">
      <c r="A36" s="255"/>
      <c r="B36" s="253"/>
      <c r="C36" s="253"/>
      <c r="D36" s="253"/>
      <c r="E36" s="253"/>
      <c r="F36" s="253"/>
      <c r="G36" s="253"/>
      <c r="H36" s="253"/>
      <c r="I36" s="254"/>
      <c r="J36" s="3"/>
    </row>
    <row r="37" spans="1:10" ht="17.25" customHeight="1">
      <c r="A37" s="256"/>
      <c r="B37" s="257"/>
      <c r="C37" s="257"/>
      <c r="D37" s="257"/>
      <c r="E37" s="257"/>
      <c r="F37" s="257"/>
      <c r="G37" s="257"/>
      <c r="H37" s="257"/>
      <c r="I37" s="258"/>
      <c r="J37" s="3"/>
    </row>
  </sheetData>
  <mergeCells count="45">
    <mergeCell ref="A2:I2"/>
    <mergeCell ref="A3:I3"/>
    <mergeCell ref="B5:D5"/>
    <mergeCell ref="G5:I5"/>
    <mergeCell ref="B6:D6"/>
    <mergeCell ref="G6:I6"/>
    <mergeCell ref="A19:I19"/>
    <mergeCell ref="B7:D7"/>
    <mergeCell ref="G7:I7"/>
    <mergeCell ref="A9:I9"/>
    <mergeCell ref="A10:I10"/>
    <mergeCell ref="A11:F12"/>
    <mergeCell ref="G11:H11"/>
    <mergeCell ref="I11:I12"/>
    <mergeCell ref="A16:B16"/>
    <mergeCell ref="C16:F16"/>
    <mergeCell ref="A17:B17"/>
    <mergeCell ref="C17:F17"/>
    <mergeCell ref="A18:B18"/>
    <mergeCell ref="C18:F18"/>
    <mergeCell ref="A29:I29"/>
    <mergeCell ref="A32:I37"/>
    <mergeCell ref="A30:I30"/>
    <mergeCell ref="A23:B23"/>
    <mergeCell ref="C23:I23"/>
    <mergeCell ref="A25:I25"/>
    <mergeCell ref="A26:D26"/>
    <mergeCell ref="F26:G26"/>
    <mergeCell ref="H26:I26"/>
    <mergeCell ref="B1:H1"/>
    <mergeCell ref="A27:D27"/>
    <mergeCell ref="F27:G27"/>
    <mergeCell ref="H27:I27"/>
    <mergeCell ref="A28:D28"/>
    <mergeCell ref="F28:G28"/>
    <mergeCell ref="H28:I28"/>
    <mergeCell ref="A20:B22"/>
    <mergeCell ref="C20:F20"/>
    <mergeCell ref="C21:F21"/>
    <mergeCell ref="C22:F22"/>
    <mergeCell ref="A13:I13"/>
    <mergeCell ref="A14:B14"/>
    <mergeCell ref="C14:F14"/>
    <mergeCell ref="A15:B15"/>
    <mergeCell ref="C15:F15"/>
  </mergeCells>
  <conditionalFormatting sqref="H27:I30">
    <cfRule type="containsText" dxfId="10" priority="29" operator="containsText" text="Yes">
      <formula>NOT(ISERROR(SEARCH("Yes",H27)))</formula>
    </cfRule>
  </conditionalFormatting>
  <dataValidations count="2">
    <dataValidation type="list" allowBlank="1" showInputMessage="1" showErrorMessage="1" sqref="G14:G18 G20:G22" xr:uid="{038E7234-42F1-44EC-8199-E47CA1234CE8}">
      <formula1>Term</formula1>
    </dataValidation>
    <dataValidation type="list" allowBlank="1" showInputMessage="1" showErrorMessage="1" sqref="I14:I18 I20:I22" xr:uid="{E21DD92D-C812-4EE9-BEFB-F367AF1C3AE3}">
      <formula1>Grade</formula1>
    </dataValidation>
  </dataValidations>
  <hyperlinks>
    <hyperlink ref="A30:I30" r:id="rId1" display="The most updated degree information can be found via. NICC's most recent College Catalog. Linked here. " xr:uid="{46DE671B-A86B-4FE9-B731-53C8FA2828F5}"/>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6" operator="equal" id="{37D09F3E-EAEF-499A-92D1-90CE9358003B}">
            <xm:f>'Catalog List Data'!$F$18</xm:f>
            <x14:dxf>
              <fill>
                <patternFill>
                  <bgColor rgb="FFF19B6B"/>
                </patternFill>
              </fill>
            </x14:dxf>
          </x14:cfRule>
          <x14:cfRule type="cellIs" priority="7" operator="equal" id="{BF61A41A-7BDF-41A3-9487-894193C0F9F4}">
            <xm:f>'Catalog List Data'!$F$12</xm:f>
            <x14:dxf>
              <fill>
                <patternFill>
                  <bgColor rgb="FF8ED973"/>
                </patternFill>
              </fill>
            </x14:dxf>
          </x14:cfRule>
          <x14:cfRule type="cellIs" priority="8" operator="equal" id="{D3E22FE0-701F-4F2F-8CD2-07BDC0676B73}">
            <xm:f>'Catalog List Data'!$F$11</xm:f>
            <x14:dxf>
              <fill>
                <patternFill>
                  <bgColor rgb="FFFF8989"/>
                </patternFill>
              </fill>
            </x14:dxf>
          </x14:cfRule>
          <x14:cfRule type="cellIs" priority="9" operator="equal" id="{42FB8AF9-9A70-4095-8887-207D600F21BC}">
            <xm:f>'Catalog List Data'!$F$13</xm:f>
            <x14:dxf>
              <fill>
                <patternFill>
                  <bgColor rgb="FFFFDB69"/>
                </patternFill>
              </fill>
            </x14:dxf>
          </x14:cfRule>
          <x14:cfRule type="cellIs" priority="10" operator="equal" id="{F079898D-3297-4A1D-8436-20BE0931F134}">
            <xm:f>'Catalog List Data'!$F$15</xm:f>
            <x14:dxf>
              <fill>
                <patternFill>
                  <bgColor rgb="FFF7C7AC"/>
                </patternFill>
              </fill>
            </x14:dxf>
          </x14:cfRule>
          <xm:sqref>I14:I18</xm:sqref>
        </x14:conditionalFormatting>
        <x14:conditionalFormatting xmlns:xm="http://schemas.microsoft.com/office/excel/2006/main">
          <x14:cfRule type="cellIs" priority="1" operator="equal" id="{C53522B1-E644-48EF-8646-BEF1E6C74C69}">
            <xm:f>'Catalog List Data'!$F$18</xm:f>
            <x14:dxf>
              <fill>
                <patternFill>
                  <bgColor rgb="FFF19B6B"/>
                </patternFill>
              </fill>
            </x14:dxf>
          </x14:cfRule>
          <x14:cfRule type="cellIs" priority="2" operator="equal" id="{401C2B37-8DDD-4ECC-81FE-6B69411222FA}">
            <xm:f>'Catalog List Data'!$F$12</xm:f>
            <x14:dxf>
              <fill>
                <patternFill>
                  <bgColor rgb="FF8ED973"/>
                </patternFill>
              </fill>
            </x14:dxf>
          </x14:cfRule>
          <x14:cfRule type="cellIs" priority="3" operator="equal" id="{5C6A019E-7A2D-4B73-823E-42B36AD3577B}">
            <xm:f>'Catalog List Data'!$F$11</xm:f>
            <x14:dxf>
              <fill>
                <patternFill>
                  <bgColor rgb="FFFF8989"/>
                </patternFill>
              </fill>
            </x14:dxf>
          </x14:cfRule>
          <x14:cfRule type="cellIs" priority="4" operator="equal" id="{57438DEF-4FAD-466D-B08A-A4B885BC3BFA}">
            <xm:f>'Catalog List Data'!$F$13</xm:f>
            <x14:dxf>
              <fill>
                <patternFill>
                  <bgColor rgb="FFFFDB69"/>
                </patternFill>
              </fill>
            </x14:dxf>
          </x14:cfRule>
          <x14:cfRule type="cellIs" priority="5" operator="equal" id="{304DBD27-0D6A-4BF1-AC6E-ACA9E917F81E}">
            <xm:f>'Catalog List Data'!$F$15</xm:f>
            <x14:dxf>
              <fill>
                <patternFill>
                  <bgColor rgb="FFF7C7AC"/>
                </patternFill>
              </fill>
            </x14:dxf>
          </x14:cfRule>
          <xm:sqref>I20:I22</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811F66D4-6037-4914-B1BE-EE98E1E6D198}">
          <x14:formula1>
            <xm:f>'TIL-C ListData'!$A:$A</xm:f>
          </x14:formula1>
          <xm:sqref>C14:F18</xm:sqref>
        </x14:dataValidation>
        <x14:dataValidation type="list" allowBlank="1" showInputMessage="1" showErrorMessage="1" xr:uid="{C4491EC7-2F46-462A-9A81-20520D1323E2}">
          <x14:formula1>
            <xm:f>'TIL-C ListData'!$B:$B</xm:f>
          </x14:formula1>
          <xm:sqref>C20:F22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26A02-75EE-4206-B3BF-C85AA3531DA2}">
  <sheetPr>
    <tabColor rgb="FFCDACE6"/>
  </sheetPr>
  <dimension ref="A1:B32"/>
  <sheetViews>
    <sheetView workbookViewId="0">
      <selection activeCell="A2" sqref="A2"/>
    </sheetView>
  </sheetViews>
  <sheetFormatPr defaultRowHeight="15"/>
  <cols>
    <col min="1" max="2" width="68.85546875" bestFit="1" customWidth="1"/>
  </cols>
  <sheetData>
    <row r="1" spans="1:2">
      <c r="A1" t="s">
        <v>809</v>
      </c>
      <c r="B1" t="s">
        <v>809</v>
      </c>
    </row>
    <row r="2" spans="1:2">
      <c r="A2" t="str" cm="1">
        <f t="array" ref="A2:A13">_xlfn.SORTBY(_xlfn.CHOOSECOLS(_xlfn._xlws.FILTER(List_Data,(Req_Area="CO")*(ISNUMBER(SEARCH("TIL-C",Program)))+(Req_Area="Note")),1),MATCH(_xlfn.CHOOSECOLS(_xlfn._xlws.FILTER(List_Data,(Req_Area="CO")*(ISNUMBER(SEARCH("TIL-C",Program)))+(Req_Area="Note")),1),Course_Name,0))</f>
        <v>EDUC 1200 TRAUMA INFORMED PRACTICES IN EDUCATION (1)</v>
      </c>
      <c r="B2" t="str" cm="1">
        <f t="array" ref="B2:B32">_xlfn.SORTBY(_xlfn.CHOOSECOLS(_xlfn._xlws.FILTER(List_Data,(Req_Area="CH1")*(ISNUMBER(SEARCH("TIL-C",Program)))+(Req_Area="Note")),1),MATCH(_xlfn.CHOOSECOLS(_xlfn._xlws.FILTER(List_Data,(Req_Area="CH1")*(ISNUMBER(SEARCH("TIL-C",Program)))+(Req_Area="Note")),1),Course_Name,0))</f>
        <v>EDUC 1110 INTRODUCTION TO PROFESSIONAL EDUCATION (3)</v>
      </c>
    </row>
    <row r="3" spans="1:2">
      <c r="A3" t="str">
        <v>EDUC 2800 PROFESSIONAL PRACTICUM (1)</v>
      </c>
      <c r="B3" t="str">
        <v>EDUC 2030 MULTICULTURAL EDUCATION (3)</v>
      </c>
    </row>
    <row r="4" spans="1:2">
      <c r="A4" t="str">
        <v>NASP 1050 NATIVE AMERICAN WORLD VIEWS (3)</v>
      </c>
      <c r="B4" t="str">
        <v>EDUC 2050 THE EXCEPTIONAL LEARNER IN THE CLASSROOM (3)</v>
      </c>
    </row>
    <row r="5" spans="1:2">
      <c r="A5" t="str">
        <v>NASP 1060 ISSUES IN NATIVE AMERICAN PSYCHOLOGY (3)</v>
      </c>
      <c r="B5" t="str">
        <v>EDUC 2070 ADDITIONAL LANGUAGE ACQUISITION AND DEVELOPMENT (3)</v>
      </c>
    </row>
    <row r="6" spans="1:2">
      <c r="A6" t="str">
        <v>NASP 1080 NATIVE AMERICAN EDUCATION (3)</v>
      </c>
      <c r="B6" t="str">
        <v>EDUC 2700 ONLINE TEACHING CERTIFICATE (3)</v>
      </c>
    </row>
    <row r="7" spans="1:2">
      <c r="A7" t="str">
        <v>NASP 1410 UmóⁿHoⁿ  LANGUAGE I (4)</v>
      </c>
      <c r="B7" t="str">
        <v>NASP 1010 INTRODUCTION TO NATIVE AMERICAN STUDIES (3)</v>
      </c>
    </row>
    <row r="8" spans="1:2">
      <c r="A8" t="str">
        <v>NASP 1510 DAKOTA LANGUAGE I (4)</v>
      </c>
      <c r="B8" t="str">
        <v>NASP 1030 NATIVE AMERICAN HISTORY TO 1890 (3)</v>
      </c>
    </row>
    <row r="9" spans="1:2">
      <c r="A9" t="str">
        <v>Course not listed. Detail in comments (4 cr.)</v>
      </c>
      <c r="B9" t="str">
        <v>NASP 1040 NATIVE AMERICAN HISTORY SINCE 1890 (3)</v>
      </c>
    </row>
    <row r="10" spans="1:2">
      <c r="A10" t="str">
        <v>Course not listed. Detail in comments (3 cr.)</v>
      </c>
      <c r="B10" t="str">
        <v>NASP 1140 NATIVE AMERICAN SPIRITUALITY (3)</v>
      </c>
    </row>
    <row r="11" spans="1:2">
      <c r="A11" t="str">
        <v>Course not listed. Detail in comments (2 cr.)</v>
      </c>
      <c r="B11" t="str">
        <v>NASP 2010 INTRODUCTION TO TRIBAL NATION BUILDING (3)</v>
      </c>
    </row>
    <row r="12" spans="1:2">
      <c r="A12" t="str">
        <v>Course not listed. Detail in comments (1 cr.)</v>
      </c>
      <c r="B12" t="str">
        <v>NASP 2110 NATIVE AMERICAN LITERATURE (3)</v>
      </c>
    </row>
    <row r="13" spans="1:2">
      <c r="A13" t="str">
        <v>Exempt from requirement after speaking with Registrar. Detail in comments.</v>
      </c>
      <c r="B13" t="str">
        <v>NASP 2200 SANTEE DAKOTA TRIBAL HISTORY (3)</v>
      </c>
    </row>
    <row r="14" spans="1:2">
      <c r="B14" t="str">
        <v>NASP 2210 OMAHA TRIBAL HISTORY (3)</v>
      </c>
    </row>
    <row r="15" spans="1:2">
      <c r="B15" t="str">
        <v>NASP 2220 PONCA TRIBAL HISTORY (3)</v>
      </c>
    </row>
    <row r="16" spans="1:2">
      <c r="B16" t="str">
        <v>NASP 2230 DAKOTA CULTURE AND TRADITION (3)</v>
      </c>
    </row>
    <row r="17" spans="2:2">
      <c r="B17" t="str">
        <v>NASP 2240 OMAHA CULTURE AND TRADITION (3)</v>
      </c>
    </row>
    <row r="18" spans="2:2">
      <c r="B18" t="str">
        <v>NASP 2300 TRIBAL GOVERNMENT AND POLITICS (3)</v>
      </c>
    </row>
    <row r="19" spans="2:2">
      <c r="B19" t="str">
        <v>NASP 2810 CONTEMPORARY NATIVE ISSUES (3)</v>
      </c>
    </row>
    <row r="20" spans="2:2">
      <c r="B20" t="str">
        <v>NASP 2900 SPECIAL TOPICS (1)</v>
      </c>
    </row>
    <row r="21" spans="2:2">
      <c r="B21" t="str">
        <v>NASP 2900 SPECIAL TOPICS (2)</v>
      </c>
    </row>
    <row r="22" spans="2:2">
      <c r="B22" t="str">
        <v>NASP 2900 SPECIAL TOPICS (3)</v>
      </c>
    </row>
    <row r="23" spans="2:2">
      <c r="B23" t="str">
        <v>NASP 2990 INTERNSHIP (1)</v>
      </c>
    </row>
    <row r="24" spans="2:2">
      <c r="B24" t="str">
        <v>NASP 2990 INTERNSHIP (2)</v>
      </c>
    </row>
    <row r="25" spans="2:2">
      <c r="B25" t="str">
        <v>NASP 2990 INTERNSHIP (3)</v>
      </c>
    </row>
    <row r="26" spans="2:2">
      <c r="B26" t="str">
        <v>NASP 2990 INTERNSHIP (4)</v>
      </c>
    </row>
    <row r="27" spans="2:2">
      <c r="B27" t="str">
        <v>SOCI 2150 EXPLORING UNITY &amp; DIVERISTY (3)</v>
      </c>
    </row>
    <row r="28" spans="2:2">
      <c r="B28" t="str">
        <v>Course not listed. Detail in comments (4 cr.)</v>
      </c>
    </row>
    <row r="29" spans="2:2">
      <c r="B29" t="str">
        <v>Course not listed. Detail in comments (3 cr.)</v>
      </c>
    </row>
    <row r="30" spans="2:2">
      <c r="B30" t="str">
        <v>Course not listed. Detail in comments (2 cr.)</v>
      </c>
    </row>
    <row r="31" spans="2:2">
      <c r="B31" t="str">
        <v>Course not listed. Detail in comments (1 cr.)</v>
      </c>
    </row>
    <row r="32" spans="2:2">
      <c r="B32" t="str">
        <v>Exempt from requirement after speaking with Registrar. Detail in comments.</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832F1-F762-4859-979A-4CC4C9EC2E84}">
  <sheetPr>
    <pageSetUpPr fitToPage="1"/>
  </sheetPr>
  <dimension ref="A1:G27"/>
  <sheetViews>
    <sheetView topLeftCell="A8" zoomScale="90" zoomScaleNormal="90" workbookViewId="0">
      <selection activeCell="A2" sqref="A2"/>
    </sheetView>
  </sheetViews>
  <sheetFormatPr defaultColWidth="8.85546875" defaultRowHeight="15"/>
  <cols>
    <col min="1" max="1" width="17.5703125" style="60" customWidth="1"/>
    <col min="2" max="2" width="32" style="60" customWidth="1"/>
    <col min="3" max="3" width="28" style="60" customWidth="1"/>
    <col min="4" max="4" width="18.28515625" style="60" customWidth="1"/>
    <col min="5" max="5" width="18.85546875" style="60" customWidth="1"/>
    <col min="6" max="6" width="36.140625" style="60" customWidth="1"/>
    <col min="7" max="7" width="40.7109375" style="60" customWidth="1"/>
    <col min="8" max="16384" width="8.85546875" style="60"/>
  </cols>
  <sheetData>
    <row r="1" spans="1:7" ht="18.75">
      <c r="A1" s="57" t="s">
        <v>724</v>
      </c>
      <c r="B1" s="57" t="s">
        <v>725</v>
      </c>
      <c r="C1" s="57" t="s">
        <v>726</v>
      </c>
      <c r="D1" s="57" t="s">
        <v>727</v>
      </c>
      <c r="E1" s="58" t="s">
        <v>728</v>
      </c>
      <c r="F1" s="58" t="s">
        <v>729</v>
      </c>
      <c r="G1" s="59" t="s">
        <v>730</v>
      </c>
    </row>
    <row r="2" spans="1:7" ht="37.5">
      <c r="A2" s="61" t="s">
        <v>553</v>
      </c>
      <c r="B2" s="62" t="s">
        <v>731</v>
      </c>
      <c r="C2" s="62" t="s">
        <v>732</v>
      </c>
      <c r="D2" s="63" t="s">
        <v>733</v>
      </c>
      <c r="E2" s="64" t="s">
        <v>136</v>
      </c>
      <c r="F2" s="65" t="s">
        <v>734</v>
      </c>
      <c r="G2" s="66" t="s">
        <v>733</v>
      </c>
    </row>
    <row r="3" spans="1:7" ht="18.75">
      <c r="A3" s="61" t="s">
        <v>530</v>
      </c>
      <c r="B3" s="62" t="s">
        <v>731</v>
      </c>
      <c r="C3" s="62" t="s">
        <v>735</v>
      </c>
      <c r="D3" s="63" t="s">
        <v>733</v>
      </c>
      <c r="E3" s="64" t="s">
        <v>151</v>
      </c>
      <c r="F3" s="65" t="s">
        <v>736</v>
      </c>
      <c r="G3" s="66" t="s">
        <v>737</v>
      </c>
    </row>
    <row r="4" spans="1:7" ht="37.5">
      <c r="A4" s="61" t="s">
        <v>315</v>
      </c>
      <c r="B4" s="62" t="s">
        <v>738</v>
      </c>
      <c r="C4" s="67" t="s">
        <v>739</v>
      </c>
      <c r="D4" s="61">
        <v>1</v>
      </c>
      <c r="E4" s="64" t="s">
        <v>339</v>
      </c>
      <c r="F4" s="65" t="s">
        <v>736</v>
      </c>
      <c r="G4" s="66" t="s">
        <v>740</v>
      </c>
    </row>
    <row r="5" spans="1:7" ht="37.5">
      <c r="A5" s="61" t="s">
        <v>138</v>
      </c>
      <c r="B5" s="62" t="s">
        <v>738</v>
      </c>
      <c r="C5" s="67" t="s">
        <v>739</v>
      </c>
      <c r="D5" s="61">
        <v>2</v>
      </c>
      <c r="E5" s="64" t="s">
        <v>199</v>
      </c>
      <c r="F5" s="65" t="s">
        <v>741</v>
      </c>
      <c r="G5" s="66" t="s">
        <v>733</v>
      </c>
    </row>
    <row r="6" spans="1:7" ht="18.75">
      <c r="A6" s="61" t="s">
        <v>140</v>
      </c>
      <c r="B6" s="62" t="s">
        <v>738</v>
      </c>
      <c r="C6" s="67" t="s">
        <v>742</v>
      </c>
      <c r="D6" s="63" t="s">
        <v>733</v>
      </c>
      <c r="E6" s="64" t="s">
        <v>51</v>
      </c>
      <c r="F6" s="65" t="s">
        <v>743</v>
      </c>
      <c r="G6" s="66" t="s">
        <v>733</v>
      </c>
    </row>
    <row r="7" spans="1:7" ht="37.5">
      <c r="A7" s="61" t="s">
        <v>75</v>
      </c>
      <c r="B7" s="62" t="s">
        <v>744</v>
      </c>
      <c r="C7" s="67" t="s">
        <v>745</v>
      </c>
      <c r="D7" s="63" t="s">
        <v>733</v>
      </c>
      <c r="E7" s="64" t="s">
        <v>251</v>
      </c>
      <c r="F7" s="65" t="s">
        <v>746</v>
      </c>
      <c r="G7" s="66" t="s">
        <v>733</v>
      </c>
    </row>
    <row r="8" spans="1:7" ht="37.5">
      <c r="A8" s="61" t="s">
        <v>11</v>
      </c>
      <c r="B8" s="62" t="s">
        <v>744</v>
      </c>
      <c r="C8" s="67" t="s">
        <v>747</v>
      </c>
      <c r="D8" s="63" t="s">
        <v>733</v>
      </c>
      <c r="E8" s="64" t="s">
        <v>231</v>
      </c>
      <c r="F8" s="65" t="s">
        <v>748</v>
      </c>
      <c r="G8" s="66" t="s">
        <v>733</v>
      </c>
    </row>
    <row r="9" spans="1:7" ht="37.5">
      <c r="A9" s="61" t="s">
        <v>57</v>
      </c>
      <c r="B9" s="62" t="s">
        <v>744</v>
      </c>
      <c r="C9" s="67" t="s">
        <v>749</v>
      </c>
      <c r="D9" s="63" t="s">
        <v>733</v>
      </c>
      <c r="E9" s="64" t="s">
        <v>750</v>
      </c>
      <c r="F9" s="65" t="s">
        <v>751</v>
      </c>
      <c r="G9" s="66" t="s">
        <v>733</v>
      </c>
    </row>
    <row r="10" spans="1:7" ht="56.25">
      <c r="A10" s="61" t="s">
        <v>300</v>
      </c>
      <c r="B10" s="62" t="s">
        <v>752</v>
      </c>
      <c r="C10" s="67" t="s">
        <v>753</v>
      </c>
      <c r="D10" s="63" t="s">
        <v>733</v>
      </c>
      <c r="E10" s="64" t="s">
        <v>116</v>
      </c>
      <c r="F10" s="65" t="s">
        <v>754</v>
      </c>
      <c r="G10" s="66" t="s">
        <v>733</v>
      </c>
    </row>
    <row r="11" spans="1:7" ht="56.25">
      <c r="A11" s="61" t="s">
        <v>112</v>
      </c>
      <c r="B11" s="62" t="s">
        <v>752</v>
      </c>
      <c r="C11" s="67" t="s">
        <v>755</v>
      </c>
      <c r="D11" s="63" t="s">
        <v>733</v>
      </c>
      <c r="E11" s="64" t="s">
        <v>185</v>
      </c>
      <c r="F11" s="65" t="s">
        <v>756</v>
      </c>
      <c r="G11" s="66" t="s">
        <v>733</v>
      </c>
    </row>
    <row r="12" spans="1:7" ht="18.75">
      <c r="A12" s="61" t="s">
        <v>278</v>
      </c>
      <c r="B12" s="62" t="s">
        <v>757</v>
      </c>
      <c r="C12" s="67" t="s">
        <v>758</v>
      </c>
      <c r="D12" s="61">
        <v>1</v>
      </c>
      <c r="E12" s="64" t="s">
        <v>415</v>
      </c>
      <c r="F12" s="65" t="s">
        <v>759</v>
      </c>
      <c r="G12" s="66" t="s">
        <v>760</v>
      </c>
    </row>
    <row r="13" spans="1:7" ht="18.75">
      <c r="A13" s="61" t="s">
        <v>255</v>
      </c>
      <c r="B13" s="62" t="s">
        <v>757</v>
      </c>
      <c r="C13" s="67" t="s">
        <v>758</v>
      </c>
      <c r="D13" s="61">
        <v>2</v>
      </c>
      <c r="E13" s="64" t="s">
        <v>761</v>
      </c>
      <c r="F13" s="65" t="s">
        <v>759</v>
      </c>
      <c r="G13" s="66" t="s">
        <v>762</v>
      </c>
    </row>
    <row r="14" spans="1:7" ht="18.75">
      <c r="A14" s="61" t="s">
        <v>763</v>
      </c>
      <c r="B14" s="62" t="s">
        <v>757</v>
      </c>
      <c r="C14" s="67" t="s">
        <v>764</v>
      </c>
      <c r="D14" s="61">
        <v>1</v>
      </c>
      <c r="E14" s="64" t="s">
        <v>564</v>
      </c>
      <c r="F14" s="65" t="s">
        <v>765</v>
      </c>
      <c r="G14" s="66" t="s">
        <v>766</v>
      </c>
    </row>
    <row r="15" spans="1:7" ht="18.75">
      <c r="A15" s="61" t="s">
        <v>767</v>
      </c>
      <c r="B15" s="62" t="s">
        <v>757</v>
      </c>
      <c r="C15" s="67" t="s">
        <v>764</v>
      </c>
      <c r="D15" s="61">
        <v>2</v>
      </c>
      <c r="E15" s="64" t="s">
        <v>538</v>
      </c>
      <c r="F15" s="65" t="s">
        <v>765</v>
      </c>
      <c r="G15" s="66" t="s">
        <v>768</v>
      </c>
    </row>
    <row r="16" spans="1:7" ht="18.75">
      <c r="A16" s="61" t="s">
        <v>19</v>
      </c>
      <c r="B16" s="67" t="s">
        <v>769</v>
      </c>
      <c r="C16" s="62" t="s">
        <v>733</v>
      </c>
      <c r="D16" s="63" t="s">
        <v>733</v>
      </c>
      <c r="E16" s="64" t="s">
        <v>134</v>
      </c>
      <c r="F16" s="65" t="s">
        <v>770</v>
      </c>
      <c r="G16" s="66" t="s">
        <v>737</v>
      </c>
    </row>
    <row r="17" spans="1:7" ht="37.5">
      <c r="A17" s="61" t="s">
        <v>15</v>
      </c>
      <c r="B17" s="67" t="s">
        <v>771</v>
      </c>
      <c r="C17" s="62" t="s">
        <v>733</v>
      </c>
      <c r="D17" s="63" t="s">
        <v>733</v>
      </c>
      <c r="E17" s="64" t="s">
        <v>338</v>
      </c>
      <c r="F17" s="65" t="s">
        <v>770</v>
      </c>
      <c r="G17" s="66" t="s">
        <v>772</v>
      </c>
    </row>
    <row r="18" spans="1:7" ht="37.5">
      <c r="A18" s="61" t="s">
        <v>163</v>
      </c>
      <c r="B18" s="67" t="s">
        <v>773</v>
      </c>
      <c r="C18" s="62" t="s">
        <v>733</v>
      </c>
      <c r="D18" s="63" t="s">
        <v>733</v>
      </c>
      <c r="E18" s="64" t="s">
        <v>257</v>
      </c>
      <c r="F18" s="65" t="s">
        <v>770</v>
      </c>
      <c r="G18" s="66" t="s">
        <v>774</v>
      </c>
    </row>
    <row r="19" spans="1:7" ht="37.5">
      <c r="A19" s="68" t="s">
        <v>7</v>
      </c>
      <c r="B19" s="69" t="s">
        <v>775</v>
      </c>
      <c r="C19" s="70" t="s">
        <v>733</v>
      </c>
      <c r="D19" s="71" t="s">
        <v>733</v>
      </c>
      <c r="E19" s="64" t="s">
        <v>259</v>
      </c>
      <c r="F19" s="65" t="s">
        <v>770</v>
      </c>
      <c r="G19" s="66" t="s">
        <v>776</v>
      </c>
    </row>
    <row r="20" spans="1:7" ht="18.75">
      <c r="A20" s="72" t="s">
        <v>177</v>
      </c>
      <c r="B20" s="73" t="s">
        <v>777</v>
      </c>
      <c r="C20" s="74" t="s">
        <v>733</v>
      </c>
      <c r="D20" s="75" t="s">
        <v>733</v>
      </c>
      <c r="E20" s="76" t="s">
        <v>285</v>
      </c>
      <c r="F20" s="65" t="s">
        <v>770</v>
      </c>
      <c r="G20" s="66" t="s">
        <v>778</v>
      </c>
    </row>
    <row r="21" spans="1:7" ht="32.25">
      <c r="A21" s="72" t="s">
        <v>779</v>
      </c>
      <c r="B21" s="77" t="s">
        <v>780</v>
      </c>
      <c r="C21" s="74" t="s">
        <v>733</v>
      </c>
      <c r="D21" s="75" t="s">
        <v>733</v>
      </c>
      <c r="E21" s="76" t="s">
        <v>406</v>
      </c>
      <c r="F21" s="65" t="s">
        <v>770</v>
      </c>
      <c r="G21" s="66" t="s">
        <v>762</v>
      </c>
    </row>
    <row r="22" spans="1:7" ht="32.25">
      <c r="A22" s="72" t="s">
        <v>22</v>
      </c>
      <c r="B22" s="77" t="s">
        <v>781</v>
      </c>
      <c r="C22" s="74" t="s">
        <v>733</v>
      </c>
      <c r="D22" s="75" t="s">
        <v>733</v>
      </c>
      <c r="E22" s="76" t="s">
        <v>389</v>
      </c>
      <c r="F22" s="65" t="s">
        <v>770</v>
      </c>
      <c r="G22" s="66" t="s">
        <v>760</v>
      </c>
    </row>
    <row r="23" spans="1:7" ht="32.25">
      <c r="A23" s="72" t="s">
        <v>53</v>
      </c>
      <c r="B23" s="77" t="s">
        <v>782</v>
      </c>
      <c r="C23" s="74" t="s">
        <v>733</v>
      </c>
      <c r="D23" s="75" t="s">
        <v>733</v>
      </c>
      <c r="E23" s="76" t="s">
        <v>554</v>
      </c>
      <c r="F23" s="65" t="s">
        <v>770</v>
      </c>
      <c r="G23" s="66" t="s">
        <v>768</v>
      </c>
    </row>
    <row r="24" spans="1:7" ht="32.25">
      <c r="A24" s="72" t="s">
        <v>70</v>
      </c>
      <c r="B24" s="77" t="s">
        <v>783</v>
      </c>
      <c r="C24" s="74" t="s">
        <v>733</v>
      </c>
      <c r="D24" s="75" t="s">
        <v>733</v>
      </c>
      <c r="E24" s="76" t="s">
        <v>784</v>
      </c>
      <c r="F24" s="65" t="s">
        <v>770</v>
      </c>
      <c r="G24" s="66" t="s">
        <v>766</v>
      </c>
    </row>
    <row r="25" spans="1:7" ht="32.25">
      <c r="A25" s="72" t="s">
        <v>50</v>
      </c>
      <c r="B25" s="77" t="s">
        <v>785</v>
      </c>
      <c r="C25" s="74" t="s">
        <v>733</v>
      </c>
      <c r="D25" s="75" t="s">
        <v>733</v>
      </c>
      <c r="E25" s="76" t="s">
        <v>109</v>
      </c>
      <c r="F25" s="65" t="s">
        <v>770</v>
      </c>
      <c r="G25" s="66" t="s">
        <v>786</v>
      </c>
    </row>
    <row r="26" spans="1:7" ht="18.75">
      <c r="A26" s="78"/>
      <c r="B26" s="74"/>
      <c r="C26" s="74"/>
      <c r="D26" s="75"/>
      <c r="E26" s="76" t="s">
        <v>121</v>
      </c>
      <c r="F26" s="65" t="s">
        <v>770</v>
      </c>
      <c r="G26" s="66" t="s">
        <v>786</v>
      </c>
    </row>
    <row r="27" spans="1:7" ht="18.75">
      <c r="A27" s="78"/>
      <c r="B27" s="74"/>
      <c r="C27" s="74"/>
      <c r="D27" s="75"/>
      <c r="E27" s="76" t="s">
        <v>198</v>
      </c>
      <c r="F27" s="65" t="s">
        <v>770</v>
      </c>
      <c r="G27" s="66" t="s">
        <v>741</v>
      </c>
    </row>
  </sheetData>
  <pageMargins left="0.7" right="0.7" top="0.75" bottom="0.75" header="0.3" footer="0.3"/>
  <pageSetup scale="63"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7542F0-6B8A-4972-9838-EFB24E9A2D89}">
  <sheetPr>
    <tabColor rgb="FF9F5FCF"/>
    <pageSetUpPr fitToPage="1"/>
  </sheetPr>
  <dimension ref="A1:J74"/>
  <sheetViews>
    <sheetView tabSelected="1" view="pageLayout" topLeftCell="A20" zoomScale="96" zoomScaleNormal="70" zoomScaleSheetLayoutView="79" zoomScalePageLayoutView="96" workbookViewId="0">
      <selection activeCell="O23" sqref="O23"/>
    </sheetView>
  </sheetViews>
  <sheetFormatPr defaultColWidth="8" defaultRowHeight="16.5" outlineLevelRow="1"/>
  <cols>
    <col min="1" max="1" width="11.7109375" style="2" customWidth="1"/>
    <col min="2" max="2" width="17.7109375" style="2" customWidth="1"/>
    <col min="3" max="3" width="20.140625" style="2" customWidth="1"/>
    <col min="4" max="4" width="9.5703125" style="2" customWidth="1"/>
    <col min="5" max="5" width="23" style="2" customWidth="1"/>
    <col min="6" max="6" width="10.5703125" style="2" customWidth="1"/>
    <col min="7" max="7" width="8.140625" style="2" customWidth="1"/>
    <col min="8" max="8" width="6.85546875" style="2" customWidth="1"/>
    <col min="9" max="9" width="10.42578125" style="2" customWidth="1"/>
    <col min="10" max="10" width="8" style="3" hidden="1" customWidth="1"/>
    <col min="11" max="16384" width="8" style="3"/>
  </cols>
  <sheetData>
    <row r="1" spans="1:10" ht="30.75">
      <c r="A1" s="1"/>
      <c r="B1" s="101" t="s">
        <v>787</v>
      </c>
      <c r="C1" s="101"/>
      <c r="D1" s="101"/>
      <c r="E1" s="101"/>
      <c r="F1" s="101"/>
      <c r="G1" s="101"/>
      <c r="H1" s="101"/>
    </row>
    <row r="2" spans="1:10" ht="18.75">
      <c r="A2" s="205" t="s">
        <v>788</v>
      </c>
      <c r="B2" s="205"/>
      <c r="C2" s="205"/>
      <c r="D2" s="205"/>
      <c r="E2" s="205"/>
      <c r="F2" s="205"/>
      <c r="G2" s="205"/>
      <c r="H2" s="205"/>
      <c r="I2" s="205"/>
    </row>
    <row r="3" spans="1:10" ht="22.5">
      <c r="A3" s="206" t="s">
        <v>748</v>
      </c>
      <c r="B3" s="206"/>
      <c r="C3" s="206"/>
      <c r="D3" s="206"/>
      <c r="E3" s="206"/>
      <c r="F3" s="206"/>
      <c r="G3" s="206"/>
      <c r="H3" s="206"/>
      <c r="I3" s="206"/>
    </row>
    <row r="4" spans="1:10" ht="10.15" customHeight="1" outlineLevel="1">
      <c r="A4" s="4"/>
    </row>
    <row r="5" spans="1:10" ht="24" customHeight="1" outlineLevel="1">
      <c r="A5" s="5" t="s">
        <v>789</v>
      </c>
      <c r="B5" s="207"/>
      <c r="C5" s="208"/>
      <c r="D5" s="209"/>
      <c r="E5" s="6"/>
      <c r="F5" s="7" t="s">
        <v>790</v>
      </c>
      <c r="G5" s="210"/>
      <c r="H5" s="211"/>
      <c r="I5" s="212"/>
    </row>
    <row r="6" spans="1:10" ht="24" customHeight="1" outlineLevel="1">
      <c r="A6" s="8" t="s">
        <v>791</v>
      </c>
      <c r="B6" s="213"/>
      <c r="C6" s="214"/>
      <c r="D6" s="215"/>
      <c r="E6" s="6"/>
      <c r="F6" s="9" t="s">
        <v>792</v>
      </c>
      <c r="G6" s="216"/>
      <c r="H6" s="217"/>
      <c r="I6" s="218"/>
    </row>
    <row r="7" spans="1:10" ht="24" customHeight="1" outlineLevel="1">
      <c r="A7" s="10" t="s">
        <v>793</v>
      </c>
      <c r="B7" s="221"/>
      <c r="C7" s="222"/>
      <c r="D7" s="223"/>
      <c r="E7" s="6"/>
      <c r="F7" s="11" t="s">
        <v>794</v>
      </c>
      <c r="G7" s="224"/>
      <c r="H7" s="225"/>
      <c r="I7" s="226"/>
    </row>
    <row r="8" spans="1:10" ht="10.9" customHeight="1" outlineLevel="1">
      <c r="A8" s="12"/>
      <c r="B8" s="13"/>
      <c r="C8" s="13"/>
      <c r="E8" s="6"/>
      <c r="F8" s="14"/>
      <c r="G8" s="14"/>
      <c r="H8" s="14"/>
      <c r="I8" s="14"/>
    </row>
    <row r="9" spans="1:10" ht="45" customHeight="1" outlineLevel="1">
      <c r="A9" s="227" t="s">
        <v>795</v>
      </c>
      <c r="B9" s="227"/>
      <c r="C9" s="227"/>
      <c r="D9" s="227"/>
      <c r="E9" s="227"/>
      <c r="F9" s="227"/>
      <c r="G9" s="227"/>
      <c r="H9" s="227"/>
      <c r="I9" s="227"/>
    </row>
    <row r="10" spans="1:10" ht="18.600000000000001" customHeight="1">
      <c r="A10" s="228" t="s">
        <v>796</v>
      </c>
      <c r="B10" s="229"/>
      <c r="C10" s="229"/>
      <c r="D10" s="229"/>
      <c r="E10" s="229"/>
      <c r="F10" s="229"/>
      <c r="G10" s="229"/>
      <c r="H10" s="229"/>
      <c r="I10" s="230"/>
    </row>
    <row r="11" spans="1:10" ht="16.5" customHeight="1">
      <c r="A11" s="231" t="s">
        <v>797</v>
      </c>
      <c r="B11" s="232"/>
      <c r="C11" s="232"/>
      <c r="D11" s="232"/>
      <c r="E11" s="232"/>
      <c r="F11" s="232"/>
      <c r="G11" s="232"/>
      <c r="H11" s="232"/>
      <c r="I11" s="233"/>
    </row>
    <row r="12" spans="1:10" ht="58.15" customHeight="1">
      <c r="A12" s="133" t="s">
        <v>798</v>
      </c>
      <c r="B12" s="134"/>
      <c r="C12" s="134"/>
      <c r="D12" s="134"/>
      <c r="E12" s="134"/>
      <c r="F12" s="134"/>
      <c r="G12" s="134"/>
      <c r="H12" s="134"/>
      <c r="I12" s="135"/>
    </row>
    <row r="13" spans="1:10" ht="34.9" customHeight="1">
      <c r="A13" s="234" t="s">
        <v>799</v>
      </c>
      <c r="B13" s="219" t="s">
        <v>800</v>
      </c>
      <c r="C13" s="219" t="s">
        <v>801</v>
      </c>
      <c r="D13" s="160" t="s">
        <v>802</v>
      </c>
      <c r="E13" s="161"/>
      <c r="F13" s="162"/>
      <c r="G13" s="160" t="s">
        <v>803</v>
      </c>
      <c r="H13" s="162"/>
      <c r="I13" s="219" t="s">
        <v>5</v>
      </c>
    </row>
    <row r="14" spans="1:10" ht="13.9" customHeight="1">
      <c r="A14" s="235"/>
      <c r="B14" s="220"/>
      <c r="C14" s="220"/>
      <c r="D14" s="163"/>
      <c r="E14" s="164"/>
      <c r="F14" s="165"/>
      <c r="G14" s="15" t="s">
        <v>804</v>
      </c>
      <c r="H14" s="16" t="s">
        <v>805</v>
      </c>
      <c r="I14" s="220"/>
    </row>
    <row r="15" spans="1:10" ht="42" customHeight="1">
      <c r="A15" s="189" t="s">
        <v>806</v>
      </c>
      <c r="B15" s="17" t="s">
        <v>807</v>
      </c>
      <c r="C15" s="86" t="s">
        <v>808</v>
      </c>
      <c r="D15" s="172" t="s">
        <v>809</v>
      </c>
      <c r="E15" s="173"/>
      <c r="F15" s="174"/>
      <c r="G15" s="18" t="s">
        <v>4</v>
      </c>
      <c r="H15" s="19"/>
      <c r="I15" s="19" t="s">
        <v>5</v>
      </c>
      <c r="J15" s="44" t="str">
        <f>_xlfn.XLOOKUP(D15,'Catalog List Data'!A:A,Credits)</f>
        <v>Credits</v>
      </c>
    </row>
    <row r="16" spans="1:10" ht="63.75" customHeight="1">
      <c r="A16" s="190"/>
      <c r="B16" s="20" t="s">
        <v>810</v>
      </c>
      <c r="C16" s="82" t="s">
        <v>811</v>
      </c>
      <c r="D16" s="172" t="s">
        <v>809</v>
      </c>
      <c r="E16" s="173"/>
      <c r="F16" s="174"/>
      <c r="G16" s="18" t="s">
        <v>4</v>
      </c>
      <c r="H16" s="19"/>
      <c r="I16" s="19" t="s">
        <v>5</v>
      </c>
      <c r="J16" s="44" t="str">
        <f>_xlfn.XLOOKUP(D16,'Catalog List Data'!A:A,Credits)</f>
        <v>Credits</v>
      </c>
    </row>
    <row r="17" spans="1:10" ht="33" customHeight="1">
      <c r="A17" s="191" t="s">
        <v>812</v>
      </c>
      <c r="B17" s="194" t="s">
        <v>813</v>
      </c>
      <c r="C17" s="84" t="s">
        <v>814</v>
      </c>
      <c r="D17" s="172" t="s">
        <v>809</v>
      </c>
      <c r="E17" s="173"/>
      <c r="F17" s="174"/>
      <c r="G17" s="18" t="s">
        <v>4</v>
      </c>
      <c r="H17" s="19"/>
      <c r="I17" s="19" t="s">
        <v>5</v>
      </c>
      <c r="J17" s="44" t="str">
        <f>_xlfn.XLOOKUP(D17,'Catalog List Data'!A:A,Credits)</f>
        <v>Credits</v>
      </c>
    </row>
    <row r="18" spans="1:10" ht="38.25" customHeight="1">
      <c r="A18" s="192"/>
      <c r="B18" s="195"/>
      <c r="C18" s="84" t="s">
        <v>815</v>
      </c>
      <c r="D18" s="172" t="s">
        <v>809</v>
      </c>
      <c r="E18" s="173"/>
      <c r="F18" s="174"/>
      <c r="G18" s="18" t="s">
        <v>4</v>
      </c>
      <c r="H18" s="19"/>
      <c r="I18" s="19" t="s">
        <v>5</v>
      </c>
      <c r="J18" s="44" t="str">
        <f>_xlfn.XLOOKUP(D18,'Catalog List Data'!A:A,Credits)</f>
        <v>Credits</v>
      </c>
    </row>
    <row r="19" spans="1:10" ht="55.5" customHeight="1">
      <c r="A19" s="193"/>
      <c r="B19" s="21" t="s">
        <v>816</v>
      </c>
      <c r="C19" s="85" t="s">
        <v>817</v>
      </c>
      <c r="D19" s="172" t="s">
        <v>809</v>
      </c>
      <c r="E19" s="173"/>
      <c r="F19" s="174"/>
      <c r="G19" s="18" t="s">
        <v>4</v>
      </c>
      <c r="H19" s="19"/>
      <c r="I19" s="19" t="s">
        <v>5</v>
      </c>
      <c r="J19" s="44" t="str">
        <f>_xlfn.XLOOKUP(D19,'Catalog List Data'!A:A,Credits)</f>
        <v>Credits</v>
      </c>
    </row>
    <row r="20" spans="1:10" ht="222.75" customHeight="1">
      <c r="A20" s="196" t="s">
        <v>818</v>
      </c>
      <c r="B20" s="22" t="s">
        <v>819</v>
      </c>
      <c r="C20" s="81" t="s">
        <v>820</v>
      </c>
      <c r="D20" s="172" t="s">
        <v>809</v>
      </c>
      <c r="E20" s="173"/>
      <c r="F20" s="174"/>
      <c r="G20" s="18" t="s">
        <v>4</v>
      </c>
      <c r="H20" s="19"/>
      <c r="I20" s="19" t="s">
        <v>5</v>
      </c>
      <c r="J20" s="44" t="str">
        <f>_xlfn.XLOOKUP(D20,'Catalog List Data'!A:A,Credits)</f>
        <v>Credits</v>
      </c>
    </row>
    <row r="21" spans="1:10" ht="74.25" customHeight="1">
      <c r="A21" s="196"/>
      <c r="B21" s="23" t="s">
        <v>821</v>
      </c>
      <c r="C21" s="83" t="s">
        <v>822</v>
      </c>
      <c r="D21" s="172" t="s">
        <v>809</v>
      </c>
      <c r="E21" s="173"/>
      <c r="F21" s="174"/>
      <c r="G21" s="18" t="s">
        <v>4</v>
      </c>
      <c r="H21" s="19"/>
      <c r="I21" s="19" t="s">
        <v>5</v>
      </c>
      <c r="J21" s="44" t="str">
        <f>_xlfn.XLOOKUP(D21,'Catalog List Data'!A:A,Credits)</f>
        <v>Credits</v>
      </c>
    </row>
    <row r="22" spans="1:10" ht="127.5" customHeight="1">
      <c r="A22" s="196"/>
      <c r="B22" s="22" t="s">
        <v>823</v>
      </c>
      <c r="C22" s="81" t="s">
        <v>824</v>
      </c>
      <c r="D22" s="172" t="s">
        <v>809</v>
      </c>
      <c r="E22" s="173"/>
      <c r="F22" s="174"/>
      <c r="G22" s="18" t="s">
        <v>4</v>
      </c>
      <c r="H22" s="19"/>
      <c r="I22" s="19" t="s">
        <v>5</v>
      </c>
      <c r="J22" s="44" t="str">
        <f>_xlfn.XLOOKUP(D22,'Catalog List Data'!A:A,Credits)</f>
        <v>Credits</v>
      </c>
    </row>
    <row r="23" spans="1:10" ht="72.75" customHeight="1">
      <c r="A23" s="197" t="s">
        <v>825</v>
      </c>
      <c r="B23" s="24" t="s">
        <v>826</v>
      </c>
      <c r="C23" s="87" t="s">
        <v>827</v>
      </c>
      <c r="D23" s="172" t="s">
        <v>809</v>
      </c>
      <c r="E23" s="173"/>
      <c r="F23" s="174"/>
      <c r="G23" s="18" t="s">
        <v>4</v>
      </c>
      <c r="H23" s="19"/>
      <c r="I23" s="19" t="s">
        <v>5</v>
      </c>
      <c r="J23" s="44" t="str">
        <f>_xlfn.XLOOKUP(D23,'Catalog List Data'!A:A,Credits)</f>
        <v>Credits</v>
      </c>
    </row>
    <row r="24" spans="1:10" ht="233.25" customHeight="1">
      <c r="A24" s="198"/>
      <c r="B24" s="25" t="s">
        <v>828</v>
      </c>
      <c r="C24" s="80" t="s">
        <v>829</v>
      </c>
      <c r="D24" s="172" t="s">
        <v>809</v>
      </c>
      <c r="E24" s="173"/>
      <c r="F24" s="174"/>
      <c r="G24" s="18" t="s">
        <v>4</v>
      </c>
      <c r="H24" s="19"/>
      <c r="I24" s="19" t="s">
        <v>5</v>
      </c>
      <c r="J24" s="44" t="str">
        <f>_xlfn.XLOOKUP(D24,'Catalog List Data'!A:A,Credits)</f>
        <v>Credits</v>
      </c>
    </row>
    <row r="25" spans="1:10" ht="19.5" customHeight="1">
      <c r="A25" s="199" t="s">
        <v>830</v>
      </c>
      <c r="B25" s="200" t="s">
        <v>831</v>
      </c>
      <c r="C25" s="79" t="s">
        <v>832</v>
      </c>
      <c r="D25" s="172" t="s">
        <v>809</v>
      </c>
      <c r="E25" s="173"/>
      <c r="F25" s="174"/>
      <c r="G25" s="18" t="s">
        <v>4</v>
      </c>
      <c r="H25" s="19"/>
      <c r="I25" s="19" t="s">
        <v>5</v>
      </c>
      <c r="J25" s="44" t="str">
        <f>_xlfn.XLOOKUP(D25,'Catalog List Data'!A:A,Credits)</f>
        <v>Credits</v>
      </c>
    </row>
    <row r="26" spans="1:10" ht="37.5" customHeight="1">
      <c r="A26" s="199"/>
      <c r="B26" s="201"/>
      <c r="C26" s="272" t="s">
        <v>833</v>
      </c>
      <c r="D26" s="172" t="s">
        <v>809</v>
      </c>
      <c r="E26" s="173"/>
      <c r="F26" s="174"/>
      <c r="G26" s="18" t="s">
        <v>4</v>
      </c>
      <c r="H26" s="19"/>
      <c r="I26" s="19" t="s">
        <v>5</v>
      </c>
      <c r="J26" s="44" t="str">
        <f>_xlfn.XLOOKUP(D26,'Catalog List Data'!A:A,Credits)</f>
        <v>Credits</v>
      </c>
    </row>
    <row r="27" spans="1:10" ht="36.75" customHeight="1">
      <c r="A27" s="199"/>
      <c r="B27" s="202" t="s">
        <v>834</v>
      </c>
      <c r="C27" s="175" t="s">
        <v>835</v>
      </c>
      <c r="D27" s="172" t="s">
        <v>809</v>
      </c>
      <c r="E27" s="173"/>
      <c r="F27" s="174"/>
      <c r="G27" s="18" t="s">
        <v>4</v>
      </c>
      <c r="H27" s="19"/>
      <c r="I27" s="19" t="s">
        <v>5</v>
      </c>
      <c r="J27" s="44" t="str">
        <f>_xlfn.XLOOKUP(D27,'Catalog List Data'!A:A,Credits)</f>
        <v>Credits</v>
      </c>
    </row>
    <row r="28" spans="1:10" ht="36.75" customHeight="1">
      <c r="A28" s="199"/>
      <c r="B28" s="203"/>
      <c r="C28" s="176"/>
      <c r="D28" s="172" t="s">
        <v>809</v>
      </c>
      <c r="E28" s="173"/>
      <c r="F28" s="174"/>
      <c r="G28" s="18" t="s">
        <v>4</v>
      </c>
      <c r="H28" s="19"/>
      <c r="I28" s="19" t="s">
        <v>5</v>
      </c>
      <c r="J28" s="44" t="str">
        <f>_xlfn.XLOOKUP(D28,'Catalog List Data'!A:A,Credits)</f>
        <v>Credits</v>
      </c>
    </row>
    <row r="29" spans="1:10" ht="36.75" customHeight="1">
      <c r="A29" s="199"/>
      <c r="B29" s="203"/>
      <c r="C29" s="176"/>
      <c r="D29" s="172" t="s">
        <v>809</v>
      </c>
      <c r="E29" s="173"/>
      <c r="F29" s="174"/>
      <c r="G29" s="18" t="s">
        <v>4</v>
      </c>
      <c r="H29" s="19"/>
      <c r="I29" s="19" t="s">
        <v>5</v>
      </c>
      <c r="J29" s="44" t="str">
        <f>_xlfn.XLOOKUP(D29,'Catalog List Data'!A:A,Credits)</f>
        <v>Credits</v>
      </c>
    </row>
    <row r="30" spans="1:10" ht="36.75" customHeight="1">
      <c r="A30" s="199"/>
      <c r="B30" s="204"/>
      <c r="C30" s="177"/>
      <c r="D30" s="172" t="s">
        <v>809</v>
      </c>
      <c r="E30" s="173"/>
      <c r="F30" s="174"/>
      <c r="G30" s="18" t="s">
        <v>4</v>
      </c>
      <c r="H30" s="19"/>
      <c r="I30" s="19" t="s">
        <v>5</v>
      </c>
      <c r="J30" s="44" t="str">
        <f>_xlfn.XLOOKUP(D30,'Catalog List Data'!A:A,Credits)</f>
        <v>Credits</v>
      </c>
    </row>
    <row r="31" spans="1:10" ht="66.599999999999994" customHeight="1">
      <c r="A31" s="186" t="s">
        <v>836</v>
      </c>
      <c r="B31" s="187"/>
      <c r="C31" s="188"/>
      <c r="D31" s="178">
        <f>_xlfn.AGGREGATE(9,6,J15:J30)</f>
        <v>0</v>
      </c>
      <c r="E31" s="179"/>
      <c r="F31" s="179"/>
      <c r="G31" s="179"/>
      <c r="H31" s="179"/>
      <c r="I31" s="180"/>
    </row>
    <row r="32" spans="1:10">
      <c r="A32" s="26"/>
    </row>
    <row r="33" spans="1:10" ht="33" customHeight="1">
      <c r="A33" s="181" t="s">
        <v>837</v>
      </c>
      <c r="B33" s="182"/>
      <c r="C33" s="182"/>
      <c r="D33" s="182"/>
      <c r="E33" s="182"/>
      <c r="F33" s="182"/>
      <c r="G33" s="182"/>
      <c r="H33" s="182"/>
      <c r="I33" s="183"/>
    </row>
    <row r="34" spans="1:10" ht="36" customHeight="1">
      <c r="A34" s="133" t="s">
        <v>838</v>
      </c>
      <c r="B34" s="184"/>
      <c r="C34" s="184"/>
      <c r="D34" s="184"/>
      <c r="E34" s="184"/>
      <c r="F34" s="184"/>
      <c r="G34" s="184"/>
      <c r="H34" s="184"/>
      <c r="I34" s="185"/>
    </row>
    <row r="35" spans="1:10" ht="14.45" customHeight="1">
      <c r="A35" s="160" t="s">
        <v>802</v>
      </c>
      <c r="B35" s="161"/>
      <c r="C35" s="161"/>
      <c r="D35" s="161"/>
      <c r="E35" s="161"/>
      <c r="F35" s="162"/>
      <c r="G35" s="166" t="s">
        <v>803</v>
      </c>
      <c r="H35" s="167"/>
      <c r="I35" s="162" t="s">
        <v>5</v>
      </c>
    </row>
    <row r="36" spans="1:10" ht="13.9" customHeight="1">
      <c r="A36" s="163"/>
      <c r="B36" s="164"/>
      <c r="C36" s="164"/>
      <c r="D36" s="164"/>
      <c r="E36" s="164"/>
      <c r="F36" s="165"/>
      <c r="G36" s="27" t="s">
        <v>804</v>
      </c>
      <c r="H36" s="28" t="s">
        <v>805</v>
      </c>
      <c r="I36" s="165"/>
    </row>
    <row r="37" spans="1:10" ht="18.600000000000001" customHeight="1">
      <c r="A37" s="148" t="s">
        <v>839</v>
      </c>
      <c r="B37" s="149"/>
      <c r="C37" s="149"/>
      <c r="D37" s="149"/>
      <c r="E37" s="149"/>
      <c r="F37" s="149"/>
      <c r="G37" s="149"/>
      <c r="H37" s="149"/>
      <c r="I37" s="150"/>
    </row>
    <row r="38" spans="1:10" ht="29.25" customHeight="1">
      <c r="A38" s="151" t="s">
        <v>840</v>
      </c>
      <c r="B38" s="152"/>
      <c r="C38" s="153" t="s">
        <v>809</v>
      </c>
      <c r="D38" s="154"/>
      <c r="E38" s="154"/>
      <c r="F38" s="155"/>
      <c r="G38" s="29" t="s">
        <v>4</v>
      </c>
      <c r="H38" s="30"/>
      <c r="I38" s="19" t="s">
        <v>5</v>
      </c>
      <c r="J38" s="44" t="str">
        <f>_xlfn.XLOOKUP(C38,'Catalog List Data'!A:A,Credits)</f>
        <v>Credits</v>
      </c>
    </row>
    <row r="39" spans="1:10" ht="27.75" customHeight="1">
      <c r="A39" s="156" t="s">
        <v>841</v>
      </c>
      <c r="B39" s="157"/>
      <c r="C39" s="153" t="s">
        <v>809</v>
      </c>
      <c r="D39" s="154"/>
      <c r="E39" s="154"/>
      <c r="F39" s="155"/>
      <c r="G39" s="29" t="s">
        <v>4</v>
      </c>
      <c r="H39" s="30"/>
      <c r="I39" s="19" t="s">
        <v>5</v>
      </c>
      <c r="J39" s="44" t="str">
        <f>_xlfn.XLOOKUP(C39,'Catalog List Data'!A:A,Credits)</f>
        <v>Credits</v>
      </c>
    </row>
    <row r="40" spans="1:10" ht="27.75" customHeight="1">
      <c r="A40" s="170" t="s">
        <v>842</v>
      </c>
      <c r="B40" s="171"/>
      <c r="C40" s="153" t="s">
        <v>809</v>
      </c>
      <c r="D40" s="154"/>
      <c r="E40" s="154"/>
      <c r="F40" s="155"/>
      <c r="G40" s="29" t="s">
        <v>4</v>
      </c>
      <c r="H40" s="30"/>
      <c r="I40" s="19" t="s">
        <v>5</v>
      </c>
      <c r="J40" s="44" t="str">
        <f>_xlfn.XLOOKUP(C40,'Catalog List Data'!A:A,Credits)</f>
        <v>Credits</v>
      </c>
    </row>
    <row r="41" spans="1:10" ht="27.75" customHeight="1">
      <c r="A41" s="170" t="s">
        <v>843</v>
      </c>
      <c r="B41" s="171"/>
      <c r="C41" s="153" t="s">
        <v>809</v>
      </c>
      <c r="D41" s="154"/>
      <c r="E41" s="154"/>
      <c r="F41" s="155"/>
      <c r="G41" s="29" t="s">
        <v>4</v>
      </c>
      <c r="H41" s="30"/>
      <c r="I41" s="19" t="s">
        <v>5</v>
      </c>
      <c r="J41" s="44" t="str">
        <f>_xlfn.XLOOKUP(C41,'Catalog List Data'!A:A,Credits)</f>
        <v>Credits</v>
      </c>
    </row>
    <row r="42" spans="1:10" ht="27.75" customHeight="1">
      <c r="A42" s="170" t="s">
        <v>844</v>
      </c>
      <c r="B42" s="171"/>
      <c r="C42" s="153" t="s">
        <v>809</v>
      </c>
      <c r="D42" s="154"/>
      <c r="E42" s="154"/>
      <c r="F42" s="155"/>
      <c r="G42" s="29" t="s">
        <v>4</v>
      </c>
      <c r="H42" s="30"/>
      <c r="I42" s="19" t="s">
        <v>5</v>
      </c>
      <c r="J42" s="44" t="str">
        <f>_xlfn.XLOOKUP(C42,'Catalog List Data'!A:A,Credits)</f>
        <v>Credits</v>
      </c>
    </row>
    <row r="43" spans="1:10" ht="27.75" customHeight="1">
      <c r="A43" s="170" t="s">
        <v>845</v>
      </c>
      <c r="B43" s="171"/>
      <c r="C43" s="153" t="s">
        <v>809</v>
      </c>
      <c r="D43" s="154"/>
      <c r="E43" s="154"/>
      <c r="F43" s="155"/>
      <c r="G43" s="29" t="s">
        <v>4</v>
      </c>
      <c r="H43" s="30"/>
      <c r="I43" s="19" t="s">
        <v>5</v>
      </c>
      <c r="J43" s="44" t="str">
        <f>_xlfn.XLOOKUP(C43,'Catalog List Data'!A:A,Credits)</f>
        <v>Credits</v>
      </c>
    </row>
    <row r="44" spans="1:10" ht="27.75" customHeight="1">
      <c r="A44" s="170" t="s">
        <v>846</v>
      </c>
      <c r="B44" s="171"/>
      <c r="C44" s="153" t="s">
        <v>809</v>
      </c>
      <c r="D44" s="154"/>
      <c r="E44" s="154"/>
      <c r="F44" s="155"/>
      <c r="G44" s="29" t="s">
        <v>4</v>
      </c>
      <c r="H44" s="30"/>
      <c r="I44" s="19" t="s">
        <v>5</v>
      </c>
      <c r="J44" s="44" t="str">
        <f>_xlfn.XLOOKUP(C44,'Catalog List Data'!A:A,Credits)</f>
        <v>Credits</v>
      </c>
    </row>
    <row r="45" spans="1:10" ht="27.75" customHeight="1">
      <c r="A45" s="158" t="s">
        <v>847</v>
      </c>
      <c r="B45" s="159"/>
      <c r="C45" s="153" t="s">
        <v>809</v>
      </c>
      <c r="D45" s="154"/>
      <c r="E45" s="154"/>
      <c r="F45" s="155"/>
      <c r="G45" s="29" t="s">
        <v>4</v>
      </c>
      <c r="H45" s="30"/>
      <c r="I45" s="19" t="s">
        <v>5</v>
      </c>
      <c r="J45" s="44" t="str">
        <f>_xlfn.XLOOKUP(C45,'Catalog List Data'!A:A,Credits)</f>
        <v>Credits</v>
      </c>
    </row>
    <row r="46" spans="1:10" ht="19.5" customHeight="1">
      <c r="A46" s="148" t="s">
        <v>848</v>
      </c>
      <c r="B46" s="149"/>
      <c r="C46" s="149"/>
      <c r="D46" s="149"/>
      <c r="E46" s="149"/>
      <c r="F46" s="149"/>
      <c r="G46" s="149"/>
      <c r="H46" s="149"/>
      <c r="I46" s="150"/>
      <c r="J46" s="44">
        <f>_xlfn.XLOOKUP(C46,'Catalog List Data'!A:A,Credits)</f>
        <v>0</v>
      </c>
    </row>
    <row r="47" spans="1:10" ht="34.5" customHeight="1">
      <c r="A47" s="139" t="s">
        <v>849</v>
      </c>
      <c r="B47" s="140"/>
      <c r="C47" s="145" t="s">
        <v>809</v>
      </c>
      <c r="D47" s="146"/>
      <c r="E47" s="146"/>
      <c r="F47" s="147"/>
      <c r="G47" s="32" t="s">
        <v>4</v>
      </c>
      <c r="H47" s="33"/>
      <c r="I47" s="19" t="s">
        <v>5</v>
      </c>
      <c r="J47" s="44" t="str">
        <f>_xlfn.XLOOKUP(C47,'Catalog List Data'!A:A,Credits)</f>
        <v>Credits</v>
      </c>
    </row>
    <row r="48" spans="1:10" ht="34.5" customHeight="1">
      <c r="A48" s="141"/>
      <c r="B48" s="142"/>
      <c r="C48" s="145" t="s">
        <v>0</v>
      </c>
      <c r="D48" s="146"/>
      <c r="E48" s="146"/>
      <c r="F48" s="147"/>
      <c r="G48" s="32" t="s">
        <v>4</v>
      </c>
      <c r="H48" s="33"/>
      <c r="I48" s="19" t="s">
        <v>5</v>
      </c>
      <c r="J48" s="44" t="str">
        <f>_xlfn.XLOOKUP(C48,'Catalog List Data'!A:A,Credits)</f>
        <v>Credits</v>
      </c>
    </row>
    <row r="49" spans="1:10" ht="34.5" customHeight="1">
      <c r="A49" s="141"/>
      <c r="B49" s="142"/>
      <c r="C49" s="145" t="s">
        <v>0</v>
      </c>
      <c r="D49" s="146"/>
      <c r="E49" s="146"/>
      <c r="F49" s="147"/>
      <c r="G49" s="32" t="s">
        <v>4</v>
      </c>
      <c r="H49" s="33"/>
      <c r="I49" s="19" t="s">
        <v>5</v>
      </c>
      <c r="J49" s="44"/>
    </row>
    <row r="50" spans="1:10" ht="34.5" customHeight="1">
      <c r="A50" s="143"/>
      <c r="B50" s="144"/>
      <c r="C50" s="145" t="s">
        <v>0</v>
      </c>
      <c r="D50" s="146"/>
      <c r="E50" s="146"/>
      <c r="F50" s="147"/>
      <c r="G50" s="32" t="s">
        <v>4</v>
      </c>
      <c r="H50" s="33"/>
      <c r="I50" s="19" t="s">
        <v>5</v>
      </c>
      <c r="J50" s="44" t="str">
        <f>_xlfn.XLOOKUP(C50,'Catalog List Data'!A:A,Credits)</f>
        <v>Credits</v>
      </c>
    </row>
    <row r="51" spans="1:10" ht="48.75" customHeight="1">
      <c r="A51" s="127" t="s">
        <v>850</v>
      </c>
      <c r="B51" s="128"/>
      <c r="C51" s="127">
        <f>_xlfn.AGGREGATE(9,6,J38:J45,J47:J50)</f>
        <v>0</v>
      </c>
      <c r="D51" s="129"/>
      <c r="E51" s="129"/>
      <c r="F51" s="129"/>
      <c r="G51" s="129"/>
      <c r="H51" s="129"/>
      <c r="I51" s="128"/>
    </row>
    <row r="52" spans="1:10" ht="24" customHeight="1">
      <c r="A52" s="34"/>
      <c r="B52" s="35"/>
      <c r="C52" s="35"/>
      <c r="D52" s="35"/>
      <c r="E52" s="35"/>
      <c r="F52" s="35"/>
      <c r="G52" s="35"/>
      <c r="H52" s="35"/>
      <c r="I52" s="36"/>
    </row>
    <row r="53" spans="1:10" ht="34.15" customHeight="1">
      <c r="A53" s="130" t="s">
        <v>851</v>
      </c>
      <c r="B53" s="131"/>
      <c r="C53" s="131"/>
      <c r="D53" s="131"/>
      <c r="E53" s="131"/>
      <c r="F53" s="131"/>
      <c r="G53" s="131"/>
      <c r="H53" s="131"/>
      <c r="I53" s="132"/>
    </row>
    <row r="54" spans="1:10" ht="33.6" customHeight="1">
      <c r="A54" s="133" t="s">
        <v>852</v>
      </c>
      <c r="B54" s="134"/>
      <c r="C54" s="134"/>
      <c r="D54" s="134"/>
      <c r="E54" s="134"/>
      <c r="F54" s="134"/>
      <c r="G54" s="134"/>
      <c r="H54" s="134"/>
      <c r="I54" s="135"/>
    </row>
    <row r="55" spans="1:10" ht="22.15" customHeight="1">
      <c r="A55" s="160" t="s">
        <v>802</v>
      </c>
      <c r="B55" s="161"/>
      <c r="C55" s="161"/>
      <c r="D55" s="161"/>
      <c r="E55" s="161"/>
      <c r="F55" s="162"/>
      <c r="G55" s="166" t="s">
        <v>803</v>
      </c>
      <c r="H55" s="167"/>
      <c r="I55" s="168" t="s">
        <v>5</v>
      </c>
    </row>
    <row r="56" spans="1:10" ht="13.9" customHeight="1">
      <c r="A56" s="163"/>
      <c r="B56" s="164"/>
      <c r="C56" s="164"/>
      <c r="D56" s="164"/>
      <c r="E56" s="164"/>
      <c r="F56" s="165"/>
      <c r="G56" s="27" t="s">
        <v>804</v>
      </c>
      <c r="H56" s="28" t="s">
        <v>805</v>
      </c>
      <c r="I56" s="169"/>
    </row>
    <row r="57" spans="1:10" ht="13.9" customHeight="1">
      <c r="A57" s="136" t="s">
        <v>853</v>
      </c>
      <c r="B57" s="137"/>
      <c r="C57" s="137"/>
      <c r="D57" s="137"/>
      <c r="E57" s="137"/>
      <c r="F57" s="138"/>
      <c r="G57" s="37" t="s">
        <v>853</v>
      </c>
      <c r="H57" s="37" t="s">
        <v>853</v>
      </c>
      <c r="I57" s="37" t="s">
        <v>853</v>
      </c>
    </row>
    <row r="58" spans="1:10" ht="45" customHeight="1">
      <c r="A58" s="127" t="s">
        <v>854</v>
      </c>
      <c r="B58" s="128"/>
      <c r="C58" s="127" t="s">
        <v>853</v>
      </c>
      <c r="D58" s="129"/>
      <c r="E58" s="129"/>
      <c r="F58" s="129"/>
      <c r="G58" s="129"/>
      <c r="H58" s="129"/>
      <c r="I58" s="128"/>
    </row>
    <row r="59" spans="1:10" ht="21.6" customHeight="1">
      <c r="A59" s="26"/>
    </row>
    <row r="60" spans="1:10" ht="18.600000000000001" customHeight="1">
      <c r="A60" s="116" t="s">
        <v>855</v>
      </c>
      <c r="B60" s="116"/>
      <c r="C60" s="116"/>
      <c r="D60" s="116"/>
      <c r="E60" s="116"/>
      <c r="F60" s="116"/>
      <c r="G60" s="116"/>
      <c r="H60" s="116"/>
      <c r="I60" s="116"/>
    </row>
    <row r="61" spans="1:10" ht="39" customHeight="1">
      <c r="A61" s="117" t="s">
        <v>856</v>
      </c>
      <c r="B61" s="118"/>
      <c r="C61" s="118"/>
      <c r="D61" s="119"/>
      <c r="E61" s="38" t="s">
        <v>857</v>
      </c>
      <c r="F61" s="120" t="s">
        <v>858</v>
      </c>
      <c r="G61" s="120"/>
      <c r="H61" s="120" t="s">
        <v>859</v>
      </c>
      <c r="I61" s="120"/>
    </row>
    <row r="62" spans="1:10" ht="17.45" customHeight="1">
      <c r="A62" s="121" t="s">
        <v>860</v>
      </c>
      <c r="B62" s="121"/>
      <c r="C62" s="121"/>
      <c r="D62" s="121"/>
      <c r="E62" s="39">
        <v>36</v>
      </c>
      <c r="F62" s="113">
        <f>D31</f>
        <v>0</v>
      </c>
      <c r="G62" s="113"/>
      <c r="H62" s="122" t="str">
        <f>IF(F62&gt;=E62,"Yes","")</f>
        <v/>
      </c>
      <c r="I62" s="122"/>
    </row>
    <row r="63" spans="1:10" ht="17.45" customHeight="1">
      <c r="A63" s="123" t="s">
        <v>861</v>
      </c>
      <c r="B63" s="123"/>
      <c r="C63" s="123"/>
      <c r="D63" s="123"/>
      <c r="E63" s="39">
        <v>24</v>
      </c>
      <c r="F63" s="113">
        <f>C51</f>
        <v>0</v>
      </c>
      <c r="G63" s="113"/>
      <c r="H63" s="122" t="str">
        <f>IF(F63&gt;=E63,"Yes","")</f>
        <v/>
      </c>
      <c r="I63" s="122"/>
    </row>
    <row r="64" spans="1:10" ht="17.45" customHeight="1">
      <c r="A64" s="112" t="s">
        <v>862</v>
      </c>
      <c r="B64" s="112"/>
      <c r="C64" s="112"/>
      <c r="D64" s="112"/>
      <c r="E64" s="39" t="s">
        <v>853</v>
      </c>
      <c r="F64" s="113" t="str">
        <f>C58</f>
        <v>N/A</v>
      </c>
      <c r="G64" s="113"/>
      <c r="H64" s="113" t="s">
        <v>853</v>
      </c>
      <c r="I64" s="113"/>
    </row>
    <row r="65" spans="1:9" ht="54" customHeight="1">
      <c r="A65" s="114" t="s">
        <v>863</v>
      </c>
      <c r="B65" s="114"/>
      <c r="C65" s="114"/>
      <c r="D65" s="114"/>
      <c r="E65" s="40">
        <v>60</v>
      </c>
      <c r="F65" s="114">
        <f>F62+F63</f>
        <v>0</v>
      </c>
      <c r="G65" s="114"/>
      <c r="H65" s="115" t="str">
        <f>IF(F65&gt;=E65,"Yes","")</f>
        <v/>
      </c>
      <c r="I65" s="115"/>
    </row>
    <row r="66" spans="1:9" ht="55.9" customHeight="1">
      <c r="A66" s="102" t="s">
        <v>864</v>
      </c>
      <c r="B66" s="103"/>
      <c r="C66" s="103"/>
      <c r="D66" s="103"/>
      <c r="E66" s="103"/>
      <c r="F66" s="103"/>
      <c r="G66" s="103"/>
      <c r="H66" s="103"/>
      <c r="I66" s="104"/>
    </row>
    <row r="67" spans="1:9" ht="38.25" customHeight="1">
      <c r="A67" s="124" t="s">
        <v>865</v>
      </c>
      <c r="B67" s="125"/>
      <c r="C67" s="125"/>
      <c r="D67" s="125"/>
      <c r="E67" s="125"/>
      <c r="F67" s="125"/>
      <c r="G67" s="125"/>
      <c r="H67" s="125"/>
      <c r="I67" s="126"/>
    </row>
    <row r="68" spans="1:9" ht="22.15" customHeight="1">
      <c r="A68" s="41" t="s">
        <v>866</v>
      </c>
      <c r="B68" s="42"/>
      <c r="C68" s="42"/>
      <c r="D68" s="42"/>
      <c r="E68" s="42"/>
      <c r="F68" s="42"/>
      <c r="G68" s="42"/>
      <c r="H68" s="42"/>
      <c r="I68" s="43"/>
    </row>
    <row r="69" spans="1:9" ht="15.6" customHeight="1">
      <c r="A69" s="105" t="s">
        <v>867</v>
      </c>
      <c r="B69" s="106"/>
      <c r="C69" s="106"/>
      <c r="D69" s="106"/>
      <c r="E69" s="106"/>
      <c r="F69" s="106"/>
      <c r="G69" s="106"/>
      <c r="H69" s="106"/>
      <c r="I69" s="107"/>
    </row>
    <row r="70" spans="1:9" ht="15.6" customHeight="1">
      <c r="A70" s="108"/>
      <c r="B70" s="106"/>
      <c r="C70" s="106"/>
      <c r="D70" s="106"/>
      <c r="E70" s="106"/>
      <c r="F70" s="106"/>
      <c r="G70" s="106"/>
      <c r="H70" s="106"/>
      <c r="I70" s="107"/>
    </row>
    <row r="71" spans="1:9" ht="15.6" customHeight="1">
      <c r="A71" s="108"/>
      <c r="B71" s="106"/>
      <c r="C71" s="106"/>
      <c r="D71" s="106"/>
      <c r="E71" s="106"/>
      <c r="F71" s="106"/>
      <c r="G71" s="106"/>
      <c r="H71" s="106"/>
      <c r="I71" s="107"/>
    </row>
    <row r="72" spans="1:9" ht="15.6" customHeight="1">
      <c r="A72" s="108"/>
      <c r="B72" s="106"/>
      <c r="C72" s="106"/>
      <c r="D72" s="106"/>
      <c r="E72" s="106"/>
      <c r="F72" s="106"/>
      <c r="G72" s="106"/>
      <c r="H72" s="106"/>
      <c r="I72" s="107"/>
    </row>
    <row r="73" spans="1:9" ht="15.6" customHeight="1">
      <c r="A73" s="108"/>
      <c r="B73" s="106"/>
      <c r="C73" s="106"/>
      <c r="D73" s="106"/>
      <c r="E73" s="106"/>
      <c r="F73" s="106"/>
      <c r="G73" s="106"/>
      <c r="H73" s="106"/>
      <c r="I73" s="107"/>
    </row>
    <row r="74" spans="1:9" ht="58.5" customHeight="1">
      <c r="A74" s="109"/>
      <c r="B74" s="110"/>
      <c r="C74" s="110"/>
      <c r="D74" s="110"/>
      <c r="E74" s="110"/>
      <c r="F74" s="110"/>
      <c r="G74" s="110"/>
      <c r="H74" s="110"/>
      <c r="I74" s="111"/>
    </row>
  </sheetData>
  <sheetProtection selectLockedCells="1"/>
  <mergeCells count="103">
    <mergeCell ref="A2:I2"/>
    <mergeCell ref="A3:I3"/>
    <mergeCell ref="B5:D5"/>
    <mergeCell ref="G5:I5"/>
    <mergeCell ref="B6:D6"/>
    <mergeCell ref="G6:I6"/>
    <mergeCell ref="I13:I14"/>
    <mergeCell ref="B7:D7"/>
    <mergeCell ref="G7:I7"/>
    <mergeCell ref="A9:I9"/>
    <mergeCell ref="A10:I10"/>
    <mergeCell ref="A11:I11"/>
    <mergeCell ref="A12:I12"/>
    <mergeCell ref="A13:A14"/>
    <mergeCell ref="B13:B14"/>
    <mergeCell ref="C13:C14"/>
    <mergeCell ref="D13:F14"/>
    <mergeCell ref="G13:H13"/>
    <mergeCell ref="A23:A24"/>
    <mergeCell ref="D23:F23"/>
    <mergeCell ref="D24:F24"/>
    <mergeCell ref="A25:A30"/>
    <mergeCell ref="B25:B26"/>
    <mergeCell ref="D25:F25"/>
    <mergeCell ref="D26:F26"/>
    <mergeCell ref="B27:B30"/>
    <mergeCell ref="D27:F27"/>
    <mergeCell ref="A15:A16"/>
    <mergeCell ref="D15:F15"/>
    <mergeCell ref="D16:F16"/>
    <mergeCell ref="A17:A19"/>
    <mergeCell ref="B17:B18"/>
    <mergeCell ref="D17:F17"/>
    <mergeCell ref="D18:F18"/>
    <mergeCell ref="D19:F19"/>
    <mergeCell ref="A20:A22"/>
    <mergeCell ref="D20:F20"/>
    <mergeCell ref="D21:F21"/>
    <mergeCell ref="D22:F22"/>
    <mergeCell ref="D30:F30"/>
    <mergeCell ref="C27:C30"/>
    <mergeCell ref="D28:F28"/>
    <mergeCell ref="D29:F29"/>
    <mergeCell ref="D31:I31"/>
    <mergeCell ref="A33:I33"/>
    <mergeCell ref="A34:I34"/>
    <mergeCell ref="A35:F36"/>
    <mergeCell ref="G35:H35"/>
    <mergeCell ref="I35:I36"/>
    <mergeCell ref="A31:C31"/>
    <mergeCell ref="A37:I37"/>
    <mergeCell ref="A38:B38"/>
    <mergeCell ref="C38:F38"/>
    <mergeCell ref="A39:B39"/>
    <mergeCell ref="C39:F39"/>
    <mergeCell ref="A45:B45"/>
    <mergeCell ref="C45:F45"/>
    <mergeCell ref="A55:F56"/>
    <mergeCell ref="G55:H55"/>
    <mergeCell ref="I55:I56"/>
    <mergeCell ref="A41:B41"/>
    <mergeCell ref="C41:F41"/>
    <mergeCell ref="A42:B42"/>
    <mergeCell ref="C42:F42"/>
    <mergeCell ref="A43:B43"/>
    <mergeCell ref="C43:F43"/>
    <mergeCell ref="A44:B44"/>
    <mergeCell ref="C44:F44"/>
    <mergeCell ref="A40:B40"/>
    <mergeCell ref="C40:F40"/>
    <mergeCell ref="A57:F57"/>
    <mergeCell ref="A58:B58"/>
    <mergeCell ref="C58:I58"/>
    <mergeCell ref="A47:B50"/>
    <mergeCell ref="C47:F47"/>
    <mergeCell ref="C48:F48"/>
    <mergeCell ref="C50:F50"/>
    <mergeCell ref="A46:I46"/>
    <mergeCell ref="C49:F49"/>
    <mergeCell ref="B1:H1"/>
    <mergeCell ref="A66:I66"/>
    <mergeCell ref="A69:I74"/>
    <mergeCell ref="A64:D64"/>
    <mergeCell ref="F64:G64"/>
    <mergeCell ref="H64:I64"/>
    <mergeCell ref="A65:D65"/>
    <mergeCell ref="F65:G65"/>
    <mergeCell ref="H65:I65"/>
    <mergeCell ref="A60:I60"/>
    <mergeCell ref="A61:D61"/>
    <mergeCell ref="F61:G61"/>
    <mergeCell ref="H61:I61"/>
    <mergeCell ref="A62:D62"/>
    <mergeCell ref="F62:G62"/>
    <mergeCell ref="H62:I62"/>
    <mergeCell ref="A63:D63"/>
    <mergeCell ref="F63:G63"/>
    <mergeCell ref="H63:I63"/>
    <mergeCell ref="A67:I67"/>
    <mergeCell ref="A51:B51"/>
    <mergeCell ref="C51:I51"/>
    <mergeCell ref="A53:I53"/>
    <mergeCell ref="A54:I54"/>
  </mergeCells>
  <conditionalFormatting sqref="H62:I63 H65:I67">
    <cfRule type="containsText" dxfId="55" priority="28" operator="containsText" text="Yes">
      <formula>NOT(ISERROR(SEARCH("Yes",H62)))</formula>
    </cfRule>
  </conditionalFormatting>
  <conditionalFormatting sqref="I38:I45">
    <cfRule type="cellIs" dxfId="54" priority="14" operator="equal">
      <formula>"IP"</formula>
    </cfRule>
    <cfRule type="cellIs" dxfId="53" priority="15" operator="equal">
      <formula>"Incomplete"</formula>
    </cfRule>
    <cfRule type="cellIs" dxfId="52" priority="16" operator="equal">
      <formula>"Current"</formula>
    </cfRule>
    <cfRule type="cellIs" dxfId="51" priority="17" operator="equal">
      <formula>"Future"</formula>
    </cfRule>
  </conditionalFormatting>
  <conditionalFormatting sqref="I47:I50">
    <cfRule type="cellIs" dxfId="50" priority="6" operator="equal">
      <formula>"IP"</formula>
    </cfRule>
    <cfRule type="cellIs" dxfId="49" priority="7" operator="equal">
      <formula>"Incomplete"</formula>
    </cfRule>
    <cfRule type="cellIs" dxfId="48" priority="8" operator="equal">
      <formula>"Current"</formula>
    </cfRule>
    <cfRule type="cellIs" dxfId="47" priority="9" operator="equal">
      <formula>"Future"</formula>
    </cfRule>
  </conditionalFormatting>
  <dataValidations count="2">
    <dataValidation type="list" allowBlank="1" showInputMessage="1" showErrorMessage="1" sqref="G15:G30 G38:G45 G47:G50" xr:uid="{66C1BE63-D815-4881-9721-E06834FBF947}">
      <formula1>Term</formula1>
    </dataValidation>
    <dataValidation type="list" allowBlank="1" showInputMessage="1" showErrorMessage="1" sqref="I15:I30 I38:I45 I47:I50" xr:uid="{3E8B5B98-348D-495F-B534-D0BB715C5329}">
      <formula1>Grade</formula1>
    </dataValidation>
  </dataValidations>
  <hyperlinks>
    <hyperlink ref="A67:I67" r:id="rId1" display="The most updated degree information can be found via. NICC's most recent College Catalog. Linked here. " xr:uid="{574B6CC0-EE56-4AAB-AB38-D70042453A5B}"/>
  </hyperlinks>
  <pageMargins left="0.25" right="0.25" top="0.75" bottom="0.75" header="0.3" footer="0.3"/>
  <pageSetup scale="85"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 operator="equal" id="{DD754B54-DB2F-41C0-8229-8DBD71B63AFC}">
            <xm:f>'Catalog List Data'!$F$18</xm:f>
            <x14:dxf>
              <fill>
                <patternFill>
                  <bgColor rgb="FFF19B6B"/>
                </patternFill>
              </fill>
            </x14:dxf>
          </x14:cfRule>
          <x14:cfRule type="cellIs" priority="18" operator="equal" id="{459CB3CE-2955-4E0D-9ABA-0BD39DA9514F}">
            <xm:f>'Catalog List Data'!$F$12</xm:f>
            <x14:dxf>
              <fill>
                <patternFill>
                  <bgColor rgb="FF8ED973"/>
                </patternFill>
              </fill>
            </x14:dxf>
          </x14:cfRule>
          <x14:cfRule type="cellIs" priority="19" operator="equal" id="{FD3F6B45-73B3-4B54-99B2-3FACD9DB9152}">
            <xm:f>'Catalog List Data'!$F$11</xm:f>
            <x14:dxf>
              <fill>
                <patternFill>
                  <bgColor rgb="FFFF8989"/>
                </patternFill>
              </fill>
            </x14:dxf>
          </x14:cfRule>
          <x14:cfRule type="cellIs" priority="20" operator="equal" id="{E588DF0E-DFAD-44E4-9C06-69FEDEE80167}">
            <xm:f>'Catalog List Data'!$F$13</xm:f>
            <x14:dxf>
              <fill>
                <patternFill>
                  <bgColor rgb="FFFFDB69"/>
                </patternFill>
              </fill>
            </x14:dxf>
          </x14:cfRule>
          <x14:cfRule type="cellIs" priority="21" operator="equal" id="{9E289FD7-F4B2-463E-8DAC-261011384D36}">
            <xm:f>'Catalog List Data'!$F$15</xm:f>
            <x14:dxf>
              <fill>
                <patternFill>
                  <bgColor rgb="FFF7C7AC"/>
                </patternFill>
              </fill>
            </x14:dxf>
          </x14:cfRule>
          <xm:sqref>I15:I30</xm:sqref>
        </x14:conditionalFormatting>
        <x14:conditionalFormatting xmlns:xm="http://schemas.microsoft.com/office/excel/2006/main">
          <x14:cfRule type="cellIs" priority="10" operator="equal" id="{225F2DF2-B058-4A2B-88B1-251BBAE496FD}">
            <xm:f>'Catalog List Data'!$F$17</xm:f>
            <x14:dxf>
              <fill>
                <patternFill>
                  <bgColor rgb="FF00B0F0"/>
                </patternFill>
              </fill>
            </x14:dxf>
          </x14:cfRule>
          <x14:cfRule type="cellIs" priority="11" operator="equal" id="{7B8B7D32-5AEB-475B-9F8D-A55CDB20F8E1}">
            <xm:f>'Catalog List Data'!$F$16</xm:f>
            <x14:dxf>
              <fill>
                <patternFill>
                  <bgColor rgb="FFFFFF00"/>
                </patternFill>
              </fill>
            </x14:dxf>
          </x14:cfRule>
          <x14:cfRule type="cellIs" priority="12" operator="equal" id="{AB500FC4-F54B-47A3-A6E0-E64713CF0712}">
            <xm:f>'Catalog List Data'!$F$15</xm:f>
            <x14:dxf>
              <fill>
                <patternFill>
                  <bgColor rgb="FF00B050"/>
                </patternFill>
              </fill>
            </x14:dxf>
          </x14:cfRule>
          <x14:cfRule type="cellIs" priority="13" operator="equal" id="{30D00C10-C2EC-4249-BC2E-45DA4BA3D665}">
            <xm:f>'Catalog List Data'!$F$14</xm:f>
            <x14:dxf>
              <fill>
                <patternFill>
                  <bgColor rgb="FFFF0000"/>
                </patternFill>
              </fill>
            </x14:dxf>
          </x14:cfRule>
          <xm:sqref>I38:I45</xm:sqref>
        </x14:conditionalFormatting>
        <x14:conditionalFormatting xmlns:xm="http://schemas.microsoft.com/office/excel/2006/main">
          <x14:cfRule type="cellIs" priority="2" operator="equal" id="{B775BF52-FF2B-478C-A10D-839F803577D0}">
            <xm:f>'Catalog List Data'!$F$17</xm:f>
            <x14:dxf>
              <fill>
                <patternFill>
                  <bgColor rgb="FF00B0F0"/>
                </patternFill>
              </fill>
            </x14:dxf>
          </x14:cfRule>
          <x14:cfRule type="cellIs" priority="3" operator="equal" id="{A7561170-746F-4055-B7B2-6562CD3A0525}">
            <xm:f>'Catalog List Data'!$F$16</xm:f>
            <x14:dxf>
              <fill>
                <patternFill>
                  <bgColor rgb="FFFFFF00"/>
                </patternFill>
              </fill>
            </x14:dxf>
          </x14:cfRule>
          <x14:cfRule type="cellIs" priority="4" operator="equal" id="{F8063173-9BDB-46F7-9A76-FA47A6252BD0}">
            <xm:f>'Catalog List Data'!$F$15</xm:f>
            <x14:dxf>
              <fill>
                <patternFill>
                  <bgColor rgb="FF00B050"/>
                </patternFill>
              </fill>
            </x14:dxf>
          </x14:cfRule>
          <x14:cfRule type="cellIs" priority="5" operator="equal" id="{AC85406C-4383-4527-82B9-0676D4CEAAAC}">
            <xm:f>'Catalog List Data'!$F$14</xm:f>
            <x14:dxf>
              <fill>
                <patternFill>
                  <bgColor rgb="FFFF0000"/>
                </patternFill>
              </fill>
            </x14:dxf>
          </x14:cfRule>
          <xm:sqref>I47:I50</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30C7FE98-5829-418A-BF0B-198EA8F81079}">
          <x14:formula1>
            <xm:f>'ECED ListData'!$A:$A</xm:f>
          </x14:formula1>
          <xm:sqref>D15:F15</xm:sqref>
        </x14:dataValidation>
        <x14:dataValidation type="list" allowBlank="1" showInputMessage="1" showErrorMessage="1" xr:uid="{E6FBECBE-1521-42B4-AF37-E881BC4BA65B}">
          <x14:formula1>
            <xm:f>'ECED ListData'!$B:$B</xm:f>
          </x14:formula1>
          <xm:sqref>D16:F16</xm:sqref>
        </x14:dataValidation>
        <x14:dataValidation type="list" allowBlank="1" showInputMessage="1" showErrorMessage="1" xr:uid="{97DCE1AD-E9E7-4188-9989-03ED82A80F77}">
          <x14:formula1>
            <xm:f>'ECED ListData'!$C:$C</xm:f>
          </x14:formula1>
          <xm:sqref>D17:F17</xm:sqref>
        </x14:dataValidation>
        <x14:dataValidation type="list" allowBlank="1" showInputMessage="1" showErrorMessage="1" xr:uid="{3A39EEA3-C949-4FFB-95E7-1A7F76339A30}">
          <x14:formula1>
            <xm:f>'ECED ListData'!$D:$D</xm:f>
          </x14:formula1>
          <xm:sqref>D18:F18</xm:sqref>
        </x14:dataValidation>
        <x14:dataValidation type="list" allowBlank="1" showInputMessage="1" showErrorMessage="1" xr:uid="{46A36E35-FEDB-43F8-83B5-2DED15991ED9}">
          <x14:formula1>
            <xm:f>'ECED ListData'!$E:$E</xm:f>
          </x14:formula1>
          <xm:sqref>D19:F19</xm:sqref>
        </x14:dataValidation>
        <x14:dataValidation type="list" allowBlank="1" showInputMessage="1" showErrorMessage="1" xr:uid="{D5D46E63-8784-434C-B66E-86B562D05F5C}">
          <x14:formula1>
            <xm:f>'ECED ListData'!$F:$F</xm:f>
          </x14:formula1>
          <xm:sqref>D20:F20</xm:sqref>
        </x14:dataValidation>
        <x14:dataValidation type="list" allowBlank="1" showInputMessage="1" showErrorMessage="1" xr:uid="{3DEE214E-9D3C-4941-93F3-0D8CD3CD7774}">
          <x14:formula1>
            <xm:f>'ECED ListData'!$H:$H</xm:f>
          </x14:formula1>
          <xm:sqref>D22:F22</xm:sqref>
        </x14:dataValidation>
        <x14:dataValidation type="list" allowBlank="1" showInputMessage="1" showErrorMessage="1" xr:uid="{CEB7EE2D-3C68-45EF-8A25-592C829E1438}">
          <x14:formula1>
            <xm:f>'ECED ListData'!$G:$G</xm:f>
          </x14:formula1>
          <xm:sqref>D21:F21</xm:sqref>
        </x14:dataValidation>
        <x14:dataValidation type="list" allowBlank="1" showInputMessage="1" showErrorMessage="1" xr:uid="{7F2A461B-815C-43AE-8F35-BE49F627E408}">
          <x14:formula1>
            <xm:f>'ECED ListData'!$I:$I</xm:f>
          </x14:formula1>
          <xm:sqref>D23:F23</xm:sqref>
        </x14:dataValidation>
        <x14:dataValidation type="list" allowBlank="1" showInputMessage="1" showErrorMessage="1" xr:uid="{13122680-9BF1-44A0-BBF8-D457A510CF38}">
          <x14:formula1>
            <xm:f>'ECED ListData'!$J:$J</xm:f>
          </x14:formula1>
          <xm:sqref>D24:F24</xm:sqref>
        </x14:dataValidation>
        <x14:dataValidation type="list" allowBlank="1" showInputMessage="1" showErrorMessage="1" xr:uid="{7B734103-657B-434B-9B72-1F036A8455DC}">
          <x14:formula1>
            <xm:f>'ECED ListData'!$K:$K</xm:f>
          </x14:formula1>
          <xm:sqref>D25:F25</xm:sqref>
        </x14:dataValidation>
        <x14:dataValidation type="list" allowBlank="1" showInputMessage="1" showErrorMessage="1" xr:uid="{A1700A74-E068-40AE-846B-FBA536432F57}">
          <x14:formula1>
            <xm:f>'ECED ListData'!$L:$L</xm:f>
          </x14:formula1>
          <xm:sqref>D26:F26</xm:sqref>
        </x14:dataValidation>
        <x14:dataValidation type="list" allowBlank="1" showInputMessage="1" showErrorMessage="1" xr:uid="{23022632-FE1F-4174-AF19-BC478E6428DE}">
          <x14:formula1>
            <xm:f>'ECED ListData'!$M:$M</xm:f>
          </x14:formula1>
          <xm:sqref>D27:F30</xm:sqref>
        </x14:dataValidation>
        <x14:dataValidation type="list" allowBlank="1" showInputMessage="1" showErrorMessage="1" xr:uid="{DB6BAA51-A034-43D7-A7B5-3ADF74F56156}">
          <x14:formula1>
            <xm:f>'ECED ListData'!$N:$N</xm:f>
          </x14:formula1>
          <xm:sqref>C38:F45</xm:sqref>
        </x14:dataValidation>
        <x14:dataValidation type="list" allowBlank="1" showInputMessage="1" showErrorMessage="1" xr:uid="{CDF48ED8-A076-47B8-B7F7-34C8F12E02DF}">
          <x14:formula1>
            <xm:f>'ECED ListData'!$O:$O</xm:f>
          </x14:formula1>
          <xm:sqref>C47:F50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768D35-8472-4ACF-B14A-731C4C1DE67B}">
  <dimension ref="A1:O43"/>
  <sheetViews>
    <sheetView topLeftCell="H1" workbookViewId="0">
      <selection activeCell="J2" sqref="J2"/>
    </sheetView>
  </sheetViews>
  <sheetFormatPr defaultRowHeight="15"/>
  <cols>
    <col min="1" max="8" width="68.85546875" bestFit="1" customWidth="1"/>
    <col min="9" max="9" width="77.7109375" bestFit="1" customWidth="1"/>
    <col min="10" max="15" width="68.85546875" bestFit="1" customWidth="1"/>
  </cols>
  <sheetData>
    <row r="1" spans="1:15">
      <c r="A1" t="s">
        <v>809</v>
      </c>
      <c r="B1" t="s">
        <v>809</v>
      </c>
      <c r="C1" t="s">
        <v>809</v>
      </c>
      <c r="D1" t="s">
        <v>809</v>
      </c>
      <c r="E1" t="s">
        <v>809</v>
      </c>
      <c r="F1" t="s">
        <v>809</v>
      </c>
      <c r="G1" t="s">
        <v>809</v>
      </c>
      <c r="H1" t="s">
        <v>809</v>
      </c>
      <c r="I1" t="s">
        <v>809</v>
      </c>
      <c r="J1" t="s">
        <v>809</v>
      </c>
      <c r="K1" t="s">
        <v>809</v>
      </c>
      <c r="L1" t="s">
        <v>809</v>
      </c>
      <c r="M1" t="s">
        <v>809</v>
      </c>
      <c r="N1" t="s">
        <v>809</v>
      </c>
      <c r="O1" t="s">
        <v>809</v>
      </c>
    </row>
    <row r="2" spans="1:15">
      <c r="A2" t="str" cm="1">
        <f t="array" ref="A2:A14">_xlfn.SORTBY(_xlfn.CHOOSECOLS(_xlfn._xlws.FILTER(List_Data,(Req_Area="1NL")*(ISNUMBER(SEARCH("ECED",Program)))+(Req_Area="Note")),1),MATCH(_xlfn.CHOOSECOLS(_xlfn._xlws.FILTER(List_Data,(Req_Area="1NL")*(ISNUMBER(SEARCH("ECED",Program)))+(Req_Area="Note")),1),Course_Name,0))</f>
        <v>NASP 1410 UmóⁿHoⁿ  LANGUAGE I (4)</v>
      </c>
      <c r="B2" t="str" cm="1">
        <f t="array" ref="B2:B19">_xlfn.SORTBY(_xlfn.CHOOSECOLS(_xlfn._xlws.FILTER(List_Data,(Req_Area="1NH")*(ISNUMBER(SEARCH("ECED",Program)))+(Req_Area="Note")),1),MATCH(_xlfn.CHOOSECOLS(_xlfn._xlws.FILTER(List_Data,(Req_Area="1NH")*(ISNUMBER(SEARCH("ECED",Program)))+(Req_Area="Note")),1),Course_Name,0))</f>
        <v>NASP 1010 INTRODUCTION TO NATIVE AMERICAN STUDIES (3)</v>
      </c>
      <c r="C2" t="str" cm="1">
        <f t="array" ref="C2:C7">_xlfn.SORTBY(_xlfn.CHOOSECOLS(_xlfn._xlws.FILTER(List_Data,(Req_Area="2W1")*(ISNUMBER(SEARCH("ECED",Program)))+(Req_Area="Note")),1),MATCH(_xlfn.CHOOSECOLS(_xlfn._xlws.FILTER(List_Data,(Req_Area="2W1")*(ISNUMBER(SEARCH("ECED",Program)))+(Req_Area="Note")),1),Course_Name,0))</f>
        <v>ENGL 1010 ENGLISH COMPOSITION I (3)</v>
      </c>
      <c r="D2" t="str" cm="1">
        <f t="array" ref="D2:D7">_xlfn.SORTBY(_xlfn.CHOOSECOLS(_xlfn._xlws.FILTER(List_Data,(Req_Area="2W2")*(ISNUMBER(SEARCH("ECED",Program)))+(Req_Area="Note")),1),MATCH(_xlfn.CHOOSECOLS(_xlfn._xlws.FILTER(List_Data,(Req_Area="2W2")*(ISNUMBER(SEARCH("ECED",Program)))+(Req_Area="Note")),1),Course_Name,0))</f>
        <v>ENGL 1020 ENGLISH COMPOSITION II (3)</v>
      </c>
      <c r="E2" t="str" cm="1">
        <f t="array" ref="E2:E11">_xlfn.SORTBY(_xlfn.CHOOSECOLS(_xlfn._xlws.FILTER(List_Data,(Req_Area="2O")*(ISNUMBER(SEARCH("ECED",Program)))+(Req_Area="Note")),1),MATCH(_xlfn.CHOOSECOLS(_xlfn._xlws.FILTER(List_Data,(Req_Area="2O")*(ISNUMBER(SEARCH("ECED",Program)))+(Req_Area="Note")),1),Course_Name,0))</f>
        <v>NASP 2430 OMAHA LANGUAGE III (3)</v>
      </c>
      <c r="F2" t="str" cm="1">
        <f t="array" ref="F2:F7">_xlfn.SORTBY(_xlfn.CHOOSECOLS(_xlfn._xlws.FILTER(List_Data,(Req_Area="3A")*(ISNUMBER(SEARCH("ECED",Program)))+(Req_Area="Note")),1),MATCH(_xlfn.CHOOSECOLS(_xlfn._xlws.FILTER(List_Data,(Req_Area="3A")*(ISNUMBER(SEARCH("ECED",Program)))+(Req_Area="Note")),1),Course_Name,0))</f>
        <v>PSYC 1810 INTRODUCTION TO PSYCHOLOGY (3)</v>
      </c>
      <c r="G2" t="str" cm="1">
        <f t="array" ref="G2:G10">_xlfn.SORTBY(_xlfn.CHOOSECOLS(_xlfn._xlws.FILTER(List_Data,(Req_Area="3Q")*(ISNUMBER(SEARCH("ECED",Program)))+(Req_Area="Note")),1),MATCH(_xlfn.CHOOSECOLS(_xlfn._xlws.FILTER(List_Data,(Req_Area="3Q")*(ISNUMBER(SEARCH("ECED",Program)))+(Req_Area="Note")),1),Course_Name,0))</f>
        <v>MATH 1110 INTERMEDIATE ALGEBRA (4)</v>
      </c>
      <c r="H2" t="str" cm="1">
        <f t="array" ref="H2:H20">_xlfn.SORTBY(_xlfn.CHOOSECOLS(_xlfn._xlws.FILTER(List_Data,(Req_Area="3L")*(ISNUMBER(SEARCH("ECED",Program)))+(Req_Area="Note")),1),MATCH(_xlfn.CHOOSECOLS(_xlfn._xlws.FILTER(List_Data,(Req_Area="3L")*(ISNUMBER(SEARCH("ECED",Program)))+(Req_Area="Note")),1),Course_Name,0))</f>
        <v>AGRI 1150/1154 AQUACULTURE SCIENCE/AQUACULTURE SCIENCE LAB (4)</v>
      </c>
      <c r="I2" t="str" cm="1">
        <f t="array" ref="I2:I20">_xlfn.SORTBY(_xlfn.CHOOSECOLS(_xlfn._xlws.FILTER(List_Data,(Req_Area="4T")*(ISNUMBER(SEARCH("ECED",Program)))+(Req_Area="Note")),1),MATCH(_xlfn.CHOOSECOLS(_xlfn._xlws.FILTER(List_Data,(Req_Area="4T")*(ISNUMBER(SEARCH("ECED",Program)))+(Req_Area="Note")),1),Course_Name,0))</f>
        <v>EDUC 2590 INSTRUCTIONAL TECHHNOLOGY (3)</v>
      </c>
      <c r="J2" t="str" cm="1">
        <f t="array" ref="J2:J43">_xlfn.SORTBY(_xlfn.CHOOSECOLS(_xlfn._xlws.FILTER(List_Data,(Req_Area="4G")*(ISNUMBER(SEARCH("ECED",Program)))+(Req_Area="Note")),1),MATCH(_xlfn.CHOOSECOLS(_xlfn._xlws.FILTER(List_Data,(Req_Area="4G")*(ISNUMBER(SEARCH("ECED",Program)))+(Req_Area="Note")),1),Course_Name,0))</f>
        <v>BIOS 1200/1204 CONCEPTS OF ECOLOGY (4)</v>
      </c>
      <c r="K2" t="str" cm="1">
        <f t="array" ref="K2:K7">_xlfn.SORTBY(_xlfn.CHOOSECOLS(_xlfn._xlws.FILTER(List_Data,(Req_Area="5C1")*(ISNUMBER(SEARCH("ECED",Program)))+(Req_Area="Note")),1),MATCH(_xlfn.CHOOSECOLS(_xlfn._xlws.FILTER(List_Data,(Req_Area="5C1")*(ISNUMBER(SEARCH("ECED",Program)))+(Req_Area="Note")),1),Course_Name,0))</f>
        <v>EDUC 1010 STUDENT SUCCESS STRATEGIES (2)</v>
      </c>
      <c r="L2" t="str" cm="1">
        <f t="array" ref="L2:L9">_xlfn.SORTBY(_xlfn.CHOOSECOLS(_xlfn._xlws.FILTER(List_Data,(Req_Area="5C2")*(ISNUMBER(SEARCH("ECED",Program)))+(Req_Area="Note")),1),MATCH(_xlfn.CHOOSECOLS(_xlfn._xlws.FILTER(List_Data,(Req_Area="5C2")*(ISNUMBER(SEARCH("ECED",Program)))+(Req_Area="Note")),1),Course_Name,0))</f>
        <v>ECED 2080 CDA PROFESSIONAL PORTFOLIO: INFANT/TODDLER</v>
      </c>
      <c r="M2" t="str" cm="1">
        <f t="array" ref="M2:M30">_xlfn.SORTBY(_xlfn.CHOOSECOLS(_xlfn._xlws.FILTER(List_Data,(Req_Area="5H")*(ISNUMBER(SEARCH("ECED",Program)))+(Req_Area="Note")),1),MATCH(_xlfn.CHOOSECOLS(_xlfn._xlws.FILTER(List_Data,(Req_Area="5H")*(ISNUMBER(SEARCH("ECED",Program)))+(Req_Area="Note")),1),Course_Name,0))</f>
        <v>AGRI 1048 GARDENING (1)</v>
      </c>
      <c r="N2" t="str" cm="1">
        <f t="array" ref="N2:N14">_xlfn.SORTBY(_xlfn.CHOOSECOLS(_xlfn._xlws.FILTER(List_Data,(Req_Area="CO")*(ISNUMBER(SEARCH("ECED",Program)))+(Req_Area="Note")),1),MATCH(_xlfn.CHOOSECOLS(_xlfn._xlws.FILTER(List_Data,(Req_Area="CO")*(ISNUMBER(SEARCH("ECED",Program)))+(Req_Area="Note")),1),Course_Name,0))</f>
        <v>ECED 1110 INFANT/TODDLER DEVELOPMENT (3)</v>
      </c>
      <c r="O2" t="str" cm="1">
        <f t="array" ref="O2:O14">_xlfn.SORTBY(_xlfn.CHOOSECOLS(_xlfn._xlws.FILTER(List_Data,(Req_Area="CH1")*(ISNUMBER(SEARCH("ECED",Program)))+(Req_Area="Note")),1),MATCH(_xlfn.CHOOSECOLS(_xlfn._xlws.FILTER(List_Data,(Req_Area="CH1")*(ISNUMBER(SEARCH("ECED",Program)))+(Req_Area="Note")),1),Course_Name,0))</f>
        <v>ECED 1050 EXPRESSIVE ARTS (3)</v>
      </c>
    </row>
    <row r="3" spans="1:15">
      <c r="A3" t="str">
        <v>NASP 1420 UmóⁿHoⁿ LANGUAGE II (4)</v>
      </c>
      <c r="B3" t="str">
        <v>NASP 1020 CULTURES &amp; PEOPLES OF NATIVE AMERICA (3)</v>
      </c>
      <c r="C3" t="str">
        <v>Course not listed. Detail in comments (4 cr.)</v>
      </c>
      <c r="D3" t="str">
        <v>Course not listed. Detail in comments (4 cr.)</v>
      </c>
      <c r="E3" t="str">
        <v>NASP 2440 OMAHA LANGUAGE IV (3)</v>
      </c>
      <c r="F3" t="str">
        <v>Course not listed. Detail in comments (4 cr.)</v>
      </c>
      <c r="G3" t="str">
        <v>MATH 1150 COLLEGE ALGEBRA (3)</v>
      </c>
      <c r="H3" t="str">
        <v>AGRI 1010/1014 DIVERSITY OF FOOD PRODUCTION SYSTEMS/DIVERSITY OF FOOD SYSTEMS LAB (4)</v>
      </c>
      <c r="I3" t="str">
        <v>INFO 1010 INTRODUCTION TO COMPUTERS (3)</v>
      </c>
      <c r="J3" t="str">
        <v>BIOS 2030 INTRODUCTION TO ENVIRONMENTAL ISSUES (3)</v>
      </c>
      <c r="K3" t="str">
        <v>Course not listed. Detail in comments (4 cr.)</v>
      </c>
      <c r="L3" t="str">
        <v>ECED 2090 CDA PROFESSIONAL PORTFOLIO: PRESCHOOL</v>
      </c>
      <c r="M3" t="str">
        <v>AGRI 1050 FOOD PERSERVATION (1)</v>
      </c>
      <c r="N3" t="str">
        <v>ECED 1120 PRESCHOOL CHILD DEVELOPMENT (2)</v>
      </c>
      <c r="O3" t="str">
        <v>ECED 1060 OBSERVATION, ASSESSMENT, AND GUIDANCE (3)</v>
      </c>
    </row>
    <row r="4" spans="1:15">
      <c r="A4" t="str">
        <v>NASP 1510 DAKOTA LANGUAGE I (4)</v>
      </c>
      <c r="B4" t="str">
        <v>NASP 1030 NATIVE AMERICAN HISTORY TO 1890 (3)</v>
      </c>
      <c r="C4" t="str">
        <v>Course not listed. Detail in comments (3 cr.)</v>
      </c>
      <c r="D4" t="str">
        <v>Course not listed. Detail in comments (3 cr.)</v>
      </c>
      <c r="E4" t="str">
        <v>NASP 2530 DAKOTA LANGUAGE III (3)</v>
      </c>
      <c r="F4" t="str">
        <v>Course not listed. Detail in comments (3 cr.)</v>
      </c>
      <c r="G4" t="str">
        <v>MATH 1600 ANALYTIC GEOMETRY AND CALCULUS I (5)</v>
      </c>
      <c r="H4" t="str">
        <v>BIOS 1010/1014 GENERAL BIOLOGY (4)</v>
      </c>
      <c r="I4" t="str">
        <v>INFO 1011 INTRODUCTION TO WORD PROCESSING (1)</v>
      </c>
      <c r="J4" t="str">
        <v>BSAD 2310 ETHICS (3)</v>
      </c>
      <c r="K4" t="str">
        <v>Course not listed. Detail in comments (3 cr.)</v>
      </c>
      <c r="L4" t="str">
        <v>EDUC 1020 CAREER SURVIVAL (1)</v>
      </c>
      <c r="M4" t="str">
        <v>AGRI 2340 NATIVE AMERICAN TRADITIONAL FOODS (3)</v>
      </c>
      <c r="N4" t="str">
        <v>ECED 1150 INTRODUCTION TO EARLY CHILDHOOD EDUCATION (3)</v>
      </c>
      <c r="O4" t="str">
        <v>ECED 1160 EARLY LANGUAGE LITERACY (3)</v>
      </c>
    </row>
    <row r="5" spans="1:15">
      <c r="A5" t="str">
        <v>NASP 1520 DAKOTA LANGUAGE II (4)</v>
      </c>
      <c r="B5" t="str">
        <v>NASP 1040 NATIVE AMERICAN HISTORY SINCE 1890 (3)</v>
      </c>
      <c r="C5" t="str">
        <v>Course not listed. Detail in comments (2 cr.)</v>
      </c>
      <c r="D5" t="str">
        <v>Course not listed. Detail in comments (2 cr.)</v>
      </c>
      <c r="E5" t="str">
        <v>NASP 2540 DAKOTA LANGUAGE IV (3)</v>
      </c>
      <c r="F5" t="str">
        <v>Course not listed. Detail in comments (2 cr.)</v>
      </c>
      <c r="G5" t="str">
        <v>MATH 2170 APPLIED STATISTICS (3)</v>
      </c>
      <c r="H5" t="str">
        <v>BIOS 1110/1114 GENERAL BOTANY (4)</v>
      </c>
      <c r="I5" t="str">
        <v>INFO 1012 INTRODUCTION TO SPREADSHEETS (1)</v>
      </c>
      <c r="J5" t="str">
        <v>BSAD 2520 PRINCIPLES OF MARKETING (3)</v>
      </c>
      <c r="K5" t="str">
        <v>Course not listed. Detail in comments (2 cr.)</v>
      </c>
      <c r="L5" t="str">
        <v>Course not listed. Detail in comments (4 cr.)</v>
      </c>
      <c r="M5" t="str">
        <v>ECED 1260 EARLY CHILDHOOD HEALTH, SAFETY &amp; NUTRITION (3)</v>
      </c>
      <c r="N5" t="str">
        <v>ECED 1220 PRE-PRACTICUM (1)</v>
      </c>
      <c r="O5" t="str">
        <v>ECED 1230 SCHOOL AGE CHILD DEVELOPMENT (2)</v>
      </c>
    </row>
    <row r="6" spans="1:15">
      <c r="A6" t="str">
        <v>NASP 2430 OMAHA LANGUAGE III (3)</v>
      </c>
      <c r="B6" t="str">
        <v>NASP 1080 NATIVE AMERICAN EDUCATION (3)</v>
      </c>
      <c r="C6" t="str">
        <v>Course not listed. Detail in comments (1 cr.)</v>
      </c>
      <c r="D6" t="str">
        <v>Course not listed. Detail in comments (1 cr.)</v>
      </c>
      <c r="E6" t="str">
        <v>SPCH 1110 PUBLIC SPEAKING (3)</v>
      </c>
      <c r="F6" t="str">
        <v>Course not listed. Detail in comments (1 cr.)</v>
      </c>
      <c r="G6" t="str">
        <v>Course not listed. Detail in comments (4 cr.)</v>
      </c>
      <c r="H6" t="str">
        <v>BIOS 1200/1204 CONCEPTS OF ECOLOGY (4)</v>
      </c>
      <c r="I6" t="str">
        <v>INFO 1013 INTRODUCTION TO PRESENTATION SOFTWARE (1)</v>
      </c>
      <c r="J6" t="str">
        <v>CHEM 1050/1054 APPLIED ENVRIONMENTAL CHEMISTRY &amp; CONSERVATION BIOLOGY (4)</v>
      </c>
      <c r="K6" t="str">
        <v>Course not listed. Detail in comments (1 cr.)</v>
      </c>
      <c r="L6" t="str">
        <v>Course not listed. Detail in comments (3 cr.)</v>
      </c>
      <c r="M6" t="str">
        <v>ENGL 1040 CREATIVE WRITING (3)</v>
      </c>
      <c r="N6" t="str">
        <v>ECED 1260 EARLY CHILDHOOD HEALTH, SAFETY &amp; NUTRITION (3)</v>
      </c>
      <c r="O6" t="str">
        <v>ECED 2050 CHILDREN WITH EXCEPTIONALITIES (3)</v>
      </c>
    </row>
    <row r="7" spans="1:15">
      <c r="A7" t="str">
        <v>NASP 2440 OMAHA LANGUAGE IV (3)</v>
      </c>
      <c r="B7" t="str">
        <v>NASP 2110 NATIVE AMERICAN LITERATURE (3)</v>
      </c>
      <c r="C7" t="str">
        <v>Exempt from requirement after speaking with Registrar. Detail in comments.</v>
      </c>
      <c r="D7" t="str">
        <v>Exempt from requirement after speaking with Registrar. Detail in comments.</v>
      </c>
      <c r="E7" t="str">
        <v>Course not listed. Detail in comments (4 cr.)</v>
      </c>
      <c r="F7" t="str">
        <v>Exempt from requirement after speaking with Registrar. Detail in comments.</v>
      </c>
      <c r="G7" t="str">
        <v>Course not listed. Detail in comments (3 cr.)</v>
      </c>
      <c r="H7" t="str">
        <v>BIOS 1210/1214 INTRODUCTION TO GEOLOGY (4)</v>
      </c>
      <c r="I7" t="str">
        <v>INFO 1200 INTRODUCTION TO PRODUCTIVITY SOFTWARE (3)</v>
      </c>
      <c r="J7" t="str">
        <v>CRIM 1010 INTRODUCTION TO CRIMINAL JUSTICE (3)</v>
      </c>
      <c r="K7" t="str">
        <v>Exempt from requirement after speaking with Registrar. Detail in comments.</v>
      </c>
      <c r="L7" t="str">
        <v>Course not listed. Detail in comments (2 cr.)</v>
      </c>
      <c r="M7" t="str">
        <v>HLTH 1010 INTRODUCTION TO HEALTHCARE (1)</v>
      </c>
      <c r="N7" t="str">
        <v>ECED 1610 INFANT PRACTICUM (1)</v>
      </c>
      <c r="O7" t="str">
        <v>ECED 2060 EARLY CHILDHOOD EDUCATION CURRICULUM PLANNING (3)</v>
      </c>
    </row>
    <row r="8" spans="1:15">
      <c r="A8" t="str">
        <v>NASP 2530 DAKOTA LANGUAGE III (3)</v>
      </c>
      <c r="B8" t="str">
        <v>NASP 2120 NATIVE AMERICAN COMMUNITY-BASED RESEARCH (3)</v>
      </c>
      <c r="E8" t="str">
        <v>Course not listed. Detail in comments (3 cr.)</v>
      </c>
      <c r="G8" t="str">
        <v>Course not listed. Detail in comments (2 cr.)</v>
      </c>
      <c r="H8" t="str">
        <v>BIOS 2250/2254 HUMAN ANATOMY AND PHYSIOLOGY I (4)</v>
      </c>
      <c r="I8" t="str">
        <v>INFO 1600 PRODUCTIVITY SOFTWARE II (3)</v>
      </c>
      <c r="J8" t="str">
        <v>CRIM 1020 INTRODUCTION TO CORRECTIONS (3)</v>
      </c>
      <c r="L8" t="str">
        <v>Course not listed. Detail in comments (1 cr.)</v>
      </c>
      <c r="M8" t="str">
        <v>HLTH 1020 FIRST AID/CPR (1)</v>
      </c>
      <c r="N8" t="str">
        <v>ECED 1620 TODDLER PRACTICUM (1)</v>
      </c>
      <c r="O8" t="str">
        <v>ECED 2070 FAMILY AND COMMUNITY RELATIONSHIPS (3)</v>
      </c>
    </row>
    <row r="9" spans="1:15">
      <c r="A9" t="str">
        <v>NASP 2540 DAKOTA LANGUAGE IV (3)</v>
      </c>
      <c r="B9" t="str">
        <v>NASP 2200 SANTEE DAKOTA TRIBAL HISTORY (3)</v>
      </c>
      <c r="E9" t="str">
        <v>Course not listed. Detail in comments (2 cr.)</v>
      </c>
      <c r="G9" t="str">
        <v>Course not listed. Detail in comments (1 cr.)</v>
      </c>
      <c r="H9" t="str">
        <v>BIOS 2260/2264 HUMAN ANATOMY AND PHYSIOLOGY II (4)</v>
      </c>
      <c r="I9" t="str">
        <v>INFO 2100 PROJECT MANAGEMENT (3)</v>
      </c>
      <c r="J9" t="str">
        <v>ECED 1160 EARLY LANGUAGE LITERACY (3)</v>
      </c>
      <c r="L9" t="str">
        <v>Exempt from requirement after speaking with Registrar. Detail in comments.</v>
      </c>
      <c r="M9" t="str">
        <v>HLTH 1040 PHYSICAL ACTIVITY (1)</v>
      </c>
      <c r="N9" t="str">
        <v>ECED 1630 PRESCHOOL PRACTICUM (1)</v>
      </c>
      <c r="O9" t="str">
        <v>ECED 2450 EARLY CHILDHOOD ADMINISTRATION (3)</v>
      </c>
    </row>
    <row r="10" spans="1:15">
      <c r="A10" t="str">
        <v>Course not listed. Detail in comments (4 cr.)</v>
      </c>
      <c r="B10" t="str">
        <v>NASP 2210 OMAHA TRIBAL HISTORY (3)</v>
      </c>
      <c r="E10" t="str">
        <v>Course not listed. Detail in comments (1 cr.)</v>
      </c>
      <c r="G10" t="str">
        <v>Exempt from requirement after speaking with Registrar. Detail in comments.</v>
      </c>
      <c r="H10" t="str">
        <v>BIOS 2460/2464 MICROBIOLOGY (4)</v>
      </c>
      <c r="I10" t="str">
        <v>INFO 2150 NETWORKING (3)</v>
      </c>
      <c r="J10" t="str">
        <v>ECED 2050 CHILDREN WITH EXCEPTIONALITIES (3)</v>
      </c>
      <c r="M10" t="str">
        <v>HLTH 1041 SOCIAL ACTIVITY (1)</v>
      </c>
      <c r="N10" t="str">
        <v>Course not listed. Detail in comments (4 cr.)</v>
      </c>
      <c r="O10" t="str">
        <v>Course not listed. Detail in comments (4 cr.)</v>
      </c>
    </row>
    <row r="11" spans="1:15">
      <c r="A11" t="str">
        <v>Course not listed. Detail in comments (3 cr.)</v>
      </c>
      <c r="B11" t="str">
        <v>NASP 2220 PONCA TRIBAL HISTORY (3)</v>
      </c>
      <c r="E11" t="str">
        <v>Exempt from requirement after speaking with Registrar. Detail in comments.</v>
      </c>
      <c r="H11" t="str">
        <v>CHEM 1050/1054 APPLIED ENVRIONMENTAL CHEMISTRY &amp; CONSERVATION BIOLOGY (4)</v>
      </c>
      <c r="I11" t="str">
        <v>INFO 2200 DATABASE MANAGEMENT SOFTWARE (3)</v>
      </c>
      <c r="J11" t="str">
        <v>ECED 2070 FAMILY AND COMMUNITY RELATIONSHIPS (3)</v>
      </c>
      <c r="M11" t="str">
        <v>HLTH 1042 TRADITIONAL NATIVE AMERICAN GAMES (1)</v>
      </c>
      <c r="N11" t="str">
        <v>Course not listed. Detail in comments (3 cr.)</v>
      </c>
      <c r="O11" t="str">
        <v>Course not listed. Detail in comments (3 cr.)</v>
      </c>
    </row>
    <row r="12" spans="1:15">
      <c r="A12" t="str">
        <v>Course not listed. Detail in comments (2 cr.)</v>
      </c>
      <c r="B12" t="str">
        <v>NASP 2230 DAKOTA CULTURE AND TRADITION (3)</v>
      </c>
      <c r="H12" t="str">
        <v>CHEM 1090/1094 GENERAL CHEMISTRY I (4)</v>
      </c>
      <c r="I12" t="str">
        <v>INFO 2300 TROUBLESHOOTING AND MAINTENANCE (3)</v>
      </c>
      <c r="J12" t="str">
        <v>ECON 2110 PRINCIPLES OF MACROECONOMICS (3)</v>
      </c>
      <c r="M12" t="str">
        <v>HLTH 1043 BEADING (1)</v>
      </c>
      <c r="N12" t="str">
        <v>Course not listed. Detail in comments (2 cr.)</v>
      </c>
      <c r="O12" t="str">
        <v>Course not listed. Detail in comments (2 cr.)</v>
      </c>
    </row>
    <row r="13" spans="1:15">
      <c r="A13" t="str">
        <v>Course not listed. Detail in comments (1 cr.)</v>
      </c>
      <c r="B13" t="str">
        <v>NASP 2240 OMAHA CULTURE AND TRADITION (3)</v>
      </c>
      <c r="H13" t="str">
        <v>CHEM 1100/1104 GENERAL CHEMISTRY II (4)</v>
      </c>
      <c r="I13" t="str">
        <v>INFO 2400 WEB DESIGN (3)</v>
      </c>
      <c r="J13" t="str">
        <v>EDUC 2050 THE EXCEPTIONAL LEARNER IN THE CLASSROOM (3)</v>
      </c>
      <c r="M13" t="str">
        <v>HLTH 1044 NATIVE AMERICAN CLOTHING DESIGN AND CONSTRUCTION (1)</v>
      </c>
      <c r="N13" t="str">
        <v>Course not listed. Detail in comments (1 cr.)</v>
      </c>
      <c r="O13" t="str">
        <v>Course not listed. Detail in comments (1 cr.)</v>
      </c>
    </row>
    <row r="14" spans="1:15">
      <c r="A14" t="str">
        <v>Exempt from requirement after speaking with Registrar. Detail in comments.</v>
      </c>
      <c r="B14" t="str">
        <v>NASP 2300 TRIBAL GOVERNMENT AND POLITICS (3)</v>
      </c>
      <c r="H14" t="str">
        <v>PHYS 1100/1104 PHYSICAL SCIENCE (4)</v>
      </c>
      <c r="I14" t="str">
        <v>INFO 2420 INTRODUCTION TO COMPUTER AGE GRAPHIC DESIGN (3)</v>
      </c>
      <c r="J14" t="str">
        <v>ENGL 1050 JOURNALISTIC WRITING (3)</v>
      </c>
      <c r="M14" t="str">
        <v>HLTH 1044 NATIVE AMERICAN CLOTHING DESIGN AND CONSTRUCTION (2)</v>
      </c>
      <c r="N14" t="str">
        <v>Exempt from requirement after speaking with Registrar. Detail in comments.</v>
      </c>
      <c r="O14" t="str">
        <v>Exempt from requirement after speaking with Registrar. Detail in comments.</v>
      </c>
    </row>
    <row r="15" spans="1:15">
      <c r="B15" t="str">
        <v>Course not listed. Detail in comments (4 cr.)</v>
      </c>
      <c r="H15" t="str">
        <v>PHYS 1200/1204 APPLIED PHYSICS (4)</v>
      </c>
      <c r="I15" t="str">
        <v>INFO 2500 ADVANCED WEBSITE DESIGN (3)</v>
      </c>
      <c r="J15" t="str">
        <v>GEOG 1010 WORLD REGIONAL GEOGRAPHY (3)</v>
      </c>
      <c r="M15" t="str">
        <v>HLTH 1044 NATIVE AMERICAN CLOTHING DESIGN AND CONSTRUCTION (3)</v>
      </c>
    </row>
    <row r="16" spans="1:15">
      <c r="B16" t="str">
        <v>Course not listed. Detail in comments (3 cr.)</v>
      </c>
      <c r="H16" t="str">
        <v>Course not listed. Detail in comments (4 cr.)</v>
      </c>
      <c r="I16" t="str">
        <v>Course not listed. Detail in comments (4 cr.)</v>
      </c>
      <c r="J16" t="str">
        <v>HIST 1110 WORLD HISTORY I (3)</v>
      </c>
      <c r="M16" t="str">
        <v>HLTH 1045 ARCHERY/HUNTING SAFETY (1)</v>
      </c>
    </row>
    <row r="17" spans="2:13">
      <c r="B17" t="str">
        <v>Course not listed. Detail in comments (2 cr.)</v>
      </c>
      <c r="H17" t="str">
        <v>Course not listed. Detail in comments (3 cr.)</v>
      </c>
      <c r="I17" t="str">
        <v>Course not listed. Detail in comments (3 cr.)</v>
      </c>
      <c r="J17" t="str">
        <v>HIST 1111 WORLD HISTORY II (3)</v>
      </c>
      <c r="M17" t="str">
        <v>HLTH 1046 AIHEC (1)</v>
      </c>
    </row>
    <row r="18" spans="2:13">
      <c r="B18" t="str">
        <v>Course not listed. Detail in comments (1 cr.)</v>
      </c>
      <c r="H18" t="str">
        <v>Course not listed. Detail in comments (2 cr.)</v>
      </c>
      <c r="I18" t="str">
        <v>Course not listed. Detail in comments (2 cr.)</v>
      </c>
      <c r="J18" t="str">
        <v>HIST 2010 AMERICAN HISTORY I (3)</v>
      </c>
      <c r="M18" t="str">
        <v>HLTH 1047 FATHERHOOD AND MOTHERHOOD IS SACRED (1)</v>
      </c>
    </row>
    <row r="19" spans="2:13">
      <c r="B19" t="str">
        <v>Exempt from requirement after speaking with Registrar. Detail in comments.</v>
      </c>
      <c r="H19" t="str">
        <v>Course not listed. Detail in comments (1 cr.)</v>
      </c>
      <c r="I19" t="str">
        <v>Course not listed. Detail in comments (1 cr.)</v>
      </c>
      <c r="J19" t="str">
        <v>HIST 2020 AMERICAN HISTORY II (3)</v>
      </c>
      <c r="M19" t="str">
        <v>HLTH 1060 COMPREHENSIVE MEDICAL TERMINOLOGY (3)</v>
      </c>
    </row>
    <row r="20" spans="2:13">
      <c r="H20" t="str">
        <v>Exempt from requirement after speaking with Registrar. Detail in comments.</v>
      </c>
      <c r="I20" t="str">
        <v>Exempt from requirement after speaking with Registrar. Detail in comments.</v>
      </c>
      <c r="J20" t="str">
        <v>HMSV 2150 MULTICULTURAL COUNSELING (2)</v>
      </c>
      <c r="M20" t="str">
        <v>HLTH 2300 INTRODUCTION TO NUTRITION (3)</v>
      </c>
    </row>
    <row r="21" spans="2:13">
      <c r="J21" t="str">
        <v>IEVH 1010 INTRODUCTION TO NATURAL RESOURCES (3)</v>
      </c>
      <c r="M21" t="str">
        <v>HLTH 2310 HEALTH EDUCATION AND WELLNESS (3)</v>
      </c>
    </row>
    <row r="22" spans="2:13">
      <c r="J22" t="str">
        <v>IEVH 2020 ENVIRONMENTAL RESOURCE MANAGEMENT (3)</v>
      </c>
      <c r="M22" t="str">
        <v>NASP 1090 NATIVE AMERICAN ARTS (3)</v>
      </c>
    </row>
    <row r="23" spans="2:13">
      <c r="J23" t="str">
        <v>NASP 1070 NATIVE AMERICAN ARCHIVAL RESEARCH (3)</v>
      </c>
      <c r="M23" t="str">
        <v>NASP 1140 NATIVE AMERICAN SPIRITUALITY (3)</v>
      </c>
    </row>
    <row r="24" spans="2:13">
      <c r="J24" t="str">
        <v>NASP 2010 INTRODUCTION TO TRIBAL NATION BUILDING (3)</v>
      </c>
      <c r="M24" t="str">
        <v>NURA 1110 NURSE AIDE (4)</v>
      </c>
    </row>
    <row r="25" spans="2:13">
      <c r="J25" t="str">
        <v>NASP 2120 NATIVE AMERICAN COMMUNITY-BASED RESEARCH (3)</v>
      </c>
      <c r="M25" t="str">
        <v>NURA 1190 MEDICATION AIDE (3)</v>
      </c>
    </row>
    <row r="26" spans="2:13">
      <c r="J26" t="str">
        <v>NASP 2300 TRIBAL GOVERNMENT AND POLITICS (3)</v>
      </c>
      <c r="M26" t="str">
        <v>Course not listed. Detail in comments (4 cr.)</v>
      </c>
    </row>
    <row r="27" spans="2:13">
      <c r="J27" t="str">
        <v>NASP 2810 CONTEMPORARY NATIVE ISSUES (3)</v>
      </c>
      <c r="M27" t="str">
        <v>Course not listed. Detail in comments (3 cr.)</v>
      </c>
    </row>
    <row r="28" spans="2:13">
      <c r="J28" t="str">
        <v>PHYS 2000 UNDERSTANDING AND OBSERVING WEATHER (3)</v>
      </c>
      <c r="M28" t="str">
        <v>Course not listed. Detail in comments (2 cr.)</v>
      </c>
    </row>
    <row r="29" spans="2:13">
      <c r="J29" t="str">
        <v>PHYS 2400 INTRODUCTION TO CLIMATE SCIENCE</v>
      </c>
      <c r="M29" t="str">
        <v>Course not listed. Detail in comments (1 cr.)</v>
      </c>
    </row>
    <row r="30" spans="2:13">
      <c r="J30" t="str">
        <v>POLS 1600 INTERNATIONAL RELATIONS (3)</v>
      </c>
      <c r="M30" t="str">
        <v>Exempt from requirement after speaking with Registrar. Detail in comments.</v>
      </c>
    </row>
    <row r="31" spans="2:13">
      <c r="J31" t="str">
        <v>SOCI 1010 INTRODUCTION TO SOCIOLOGY (3)</v>
      </c>
    </row>
    <row r="32" spans="2:13">
      <c r="J32" t="str">
        <v>SOCI 1400 INTRODUCTION TO CULTURAL ANTHROPOLOGY (3)</v>
      </c>
    </row>
    <row r="33" spans="10:10">
      <c r="J33" t="str">
        <v>SOCI 2010 SOCIAL PROBLEMS (3)</v>
      </c>
    </row>
    <row r="34" spans="10:10">
      <c r="J34" t="str">
        <v>SOCI 2150 EXPLORING UNITY &amp; DIVERISTY (3)</v>
      </c>
    </row>
    <row r="35" spans="10:10">
      <c r="J35" t="str">
        <v>SPAN 1010 ELEMTENTARY SPANISH I (5)</v>
      </c>
    </row>
    <row r="36" spans="10:10">
      <c r="J36" t="str">
        <v>SPAN 1020 ELEMENTARY SPANISH II (5)</v>
      </c>
    </row>
    <row r="37" spans="10:10">
      <c r="J37" t="str">
        <v>SPAN 2010 INTERMEDIATE SPANISH I (3)</v>
      </c>
    </row>
    <row r="38" spans="10:10">
      <c r="J38" t="str">
        <v>SPAN 2020 INTERMEDIATE SPANISH II (3)</v>
      </c>
    </row>
    <row r="39" spans="10:10">
      <c r="J39" t="str">
        <v>Course not listed. Detail in comments (4 cr.)</v>
      </c>
    </row>
    <row r="40" spans="10:10">
      <c r="J40" t="str">
        <v>Course not listed. Detail in comments (3 cr.)</v>
      </c>
    </row>
    <row r="41" spans="10:10">
      <c r="J41" t="str">
        <v>Course not listed. Detail in comments (2 cr.)</v>
      </c>
    </row>
    <row r="42" spans="10:10">
      <c r="J42" t="str">
        <v>Course not listed. Detail in comments (1 cr.)</v>
      </c>
    </row>
    <row r="43" spans="10:10">
      <c r="J43" t="str">
        <v>Exempt from requirement after speaking with Registrar. Detail in comments.</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2CEE-155C-4911-96EB-184477BEE27D}">
  <sheetPr>
    <tabColor rgb="FF9F5FCF"/>
    <pageSetUpPr fitToPage="1"/>
  </sheetPr>
  <dimension ref="A1:K71"/>
  <sheetViews>
    <sheetView showWhiteSpace="0" view="pageLayout" topLeftCell="A37" zoomScale="136" zoomScaleNormal="70" zoomScaleSheetLayoutView="79" zoomScalePageLayoutView="136" workbookViewId="0">
      <selection activeCell="A40" sqref="A40:B40"/>
    </sheetView>
  </sheetViews>
  <sheetFormatPr defaultColWidth="8" defaultRowHeight="16.5" outlineLevelRow="1"/>
  <cols>
    <col min="1" max="1" width="10.140625" style="2" customWidth="1"/>
    <col min="2" max="2" width="17.7109375" style="2" customWidth="1"/>
    <col min="3" max="3" width="20.140625" style="2" customWidth="1"/>
    <col min="4" max="4" width="9.5703125" style="2" customWidth="1"/>
    <col min="5" max="5" width="23" style="2" customWidth="1"/>
    <col min="6" max="6" width="11.5703125" style="2" customWidth="1"/>
    <col min="7" max="7" width="8.140625" style="2" customWidth="1"/>
    <col min="8" max="8" width="6.85546875" style="2" customWidth="1"/>
    <col min="9" max="9" width="10.42578125" style="2" customWidth="1"/>
    <col min="10" max="10" width="8" style="3" hidden="1" customWidth="1"/>
    <col min="11" max="16384" width="8" style="3"/>
  </cols>
  <sheetData>
    <row r="1" spans="1:10" ht="30.75">
      <c r="A1" s="1"/>
      <c r="B1" s="101" t="s">
        <v>787</v>
      </c>
      <c r="C1" s="101"/>
      <c r="D1" s="101"/>
      <c r="E1" s="101"/>
      <c r="F1" s="101"/>
      <c r="G1" s="101"/>
      <c r="H1" s="101"/>
    </row>
    <row r="2" spans="1:10" ht="18.75">
      <c r="A2" s="205" t="s">
        <v>788</v>
      </c>
      <c r="B2" s="205"/>
      <c r="C2" s="205"/>
      <c r="D2" s="205"/>
      <c r="E2" s="205"/>
      <c r="F2" s="205"/>
      <c r="G2" s="205"/>
      <c r="H2" s="205"/>
      <c r="I2" s="205"/>
    </row>
    <row r="3" spans="1:10" ht="22.5">
      <c r="A3" s="206" t="s">
        <v>868</v>
      </c>
      <c r="B3" s="206"/>
      <c r="C3" s="206"/>
      <c r="D3" s="206"/>
      <c r="E3" s="206"/>
      <c r="F3" s="206"/>
      <c r="G3" s="206"/>
      <c r="H3" s="206"/>
      <c r="I3" s="206"/>
    </row>
    <row r="4" spans="1:10" ht="10.15" customHeight="1" outlineLevel="1">
      <c r="A4" s="4"/>
    </row>
    <row r="5" spans="1:10" ht="24" customHeight="1" outlineLevel="1">
      <c r="A5" s="5" t="s">
        <v>789</v>
      </c>
      <c r="B5" s="207"/>
      <c r="C5" s="208"/>
      <c r="D5" s="209"/>
      <c r="E5" s="6"/>
      <c r="F5" s="7" t="s">
        <v>790</v>
      </c>
      <c r="G5" s="210"/>
      <c r="H5" s="211"/>
      <c r="I5" s="212"/>
    </row>
    <row r="6" spans="1:10" ht="24" customHeight="1" outlineLevel="1">
      <c r="A6" s="8" t="s">
        <v>791</v>
      </c>
      <c r="B6" s="213"/>
      <c r="C6" s="214"/>
      <c r="D6" s="215"/>
      <c r="E6" s="6"/>
      <c r="F6" s="9" t="s">
        <v>792</v>
      </c>
      <c r="G6" s="216"/>
      <c r="H6" s="217"/>
      <c r="I6" s="218"/>
    </row>
    <row r="7" spans="1:10" ht="24" customHeight="1" outlineLevel="1">
      <c r="A7" s="10" t="s">
        <v>793</v>
      </c>
      <c r="B7" s="221"/>
      <c r="C7" s="222"/>
      <c r="D7" s="223"/>
      <c r="E7" s="6"/>
      <c r="F7" s="11" t="s">
        <v>794</v>
      </c>
      <c r="G7" s="224"/>
      <c r="H7" s="225"/>
      <c r="I7" s="226"/>
    </row>
    <row r="8" spans="1:10" ht="10.9" customHeight="1" outlineLevel="1">
      <c r="A8" s="12"/>
      <c r="B8" s="13"/>
      <c r="C8" s="13"/>
      <c r="E8" s="6"/>
      <c r="F8" s="14"/>
      <c r="G8" s="14"/>
      <c r="H8" s="14"/>
      <c r="I8" s="14"/>
    </row>
    <row r="9" spans="1:10" ht="45" customHeight="1" outlineLevel="1">
      <c r="A9" s="227" t="s">
        <v>795</v>
      </c>
      <c r="B9" s="227"/>
      <c r="C9" s="227"/>
      <c r="D9" s="227"/>
      <c r="E9" s="227"/>
      <c r="F9" s="227"/>
      <c r="G9" s="227"/>
      <c r="H9" s="227"/>
      <c r="I9" s="227"/>
    </row>
    <row r="10" spans="1:10" ht="18.600000000000001" customHeight="1">
      <c r="A10" s="228" t="s">
        <v>796</v>
      </c>
      <c r="B10" s="229"/>
      <c r="C10" s="229"/>
      <c r="D10" s="229"/>
      <c r="E10" s="229"/>
      <c r="F10" s="229"/>
      <c r="G10" s="229"/>
      <c r="H10" s="229"/>
      <c r="I10" s="230"/>
    </row>
    <row r="11" spans="1:10" ht="16.5" customHeight="1">
      <c r="A11" s="231" t="s">
        <v>797</v>
      </c>
      <c r="B11" s="232"/>
      <c r="C11" s="232"/>
      <c r="D11" s="232"/>
      <c r="E11" s="232"/>
      <c r="F11" s="232"/>
      <c r="G11" s="232"/>
      <c r="H11" s="232"/>
      <c r="I11" s="233"/>
    </row>
    <row r="12" spans="1:10" ht="58.15" customHeight="1">
      <c r="A12" s="133" t="s">
        <v>798</v>
      </c>
      <c r="B12" s="134"/>
      <c r="C12" s="134"/>
      <c r="D12" s="134"/>
      <c r="E12" s="134"/>
      <c r="F12" s="134"/>
      <c r="G12" s="134"/>
      <c r="H12" s="134"/>
      <c r="I12" s="135"/>
    </row>
    <row r="13" spans="1:10" ht="34.9" customHeight="1">
      <c r="A13" s="234" t="s">
        <v>799</v>
      </c>
      <c r="B13" s="219" t="s">
        <v>800</v>
      </c>
      <c r="C13" s="219" t="s">
        <v>801</v>
      </c>
      <c r="D13" s="160" t="s">
        <v>802</v>
      </c>
      <c r="E13" s="161"/>
      <c r="F13" s="162"/>
      <c r="G13" s="160" t="s">
        <v>803</v>
      </c>
      <c r="H13" s="162"/>
      <c r="I13" s="219" t="s">
        <v>5</v>
      </c>
    </row>
    <row r="14" spans="1:10" ht="13.9" customHeight="1">
      <c r="A14" s="235"/>
      <c r="B14" s="220"/>
      <c r="C14" s="220"/>
      <c r="D14" s="163"/>
      <c r="E14" s="164"/>
      <c r="F14" s="165"/>
      <c r="G14" s="15" t="s">
        <v>804</v>
      </c>
      <c r="H14" s="16" t="s">
        <v>805</v>
      </c>
      <c r="I14" s="220"/>
    </row>
    <row r="15" spans="1:10" ht="42" customHeight="1">
      <c r="A15" s="189" t="s">
        <v>806</v>
      </c>
      <c r="B15" s="17" t="s">
        <v>807</v>
      </c>
      <c r="C15" s="86" t="s">
        <v>808</v>
      </c>
      <c r="D15" s="172" t="s">
        <v>809</v>
      </c>
      <c r="E15" s="173"/>
      <c r="F15" s="174"/>
      <c r="G15" s="18" t="s">
        <v>4</v>
      </c>
      <c r="H15" s="19"/>
      <c r="I15" s="19" t="s">
        <v>5</v>
      </c>
      <c r="J15" s="44" t="str">
        <f>_xlfn.XLOOKUP(D15,'Catalog List Data'!A:A,Credits)</f>
        <v>Credits</v>
      </c>
    </row>
    <row r="16" spans="1:10" ht="60.75" customHeight="1">
      <c r="A16" s="190"/>
      <c r="B16" s="20" t="s">
        <v>810</v>
      </c>
      <c r="C16" s="82" t="s">
        <v>869</v>
      </c>
      <c r="D16" s="172" t="s">
        <v>809</v>
      </c>
      <c r="E16" s="173"/>
      <c r="F16" s="174"/>
      <c r="G16" s="18" t="s">
        <v>4</v>
      </c>
      <c r="H16" s="19"/>
      <c r="I16" s="19" t="s">
        <v>5</v>
      </c>
      <c r="J16" s="44" t="str">
        <f>_xlfn.XLOOKUP(D16,'Catalog List Data'!A:A,Credits)</f>
        <v>Credits</v>
      </c>
    </row>
    <row r="17" spans="1:10" ht="33" customHeight="1">
      <c r="A17" s="191" t="s">
        <v>812</v>
      </c>
      <c r="B17" s="194" t="s">
        <v>813</v>
      </c>
      <c r="C17" s="84" t="s">
        <v>814</v>
      </c>
      <c r="D17" s="172" t="s">
        <v>809</v>
      </c>
      <c r="E17" s="173"/>
      <c r="F17" s="174"/>
      <c r="G17" s="18" t="s">
        <v>4</v>
      </c>
      <c r="H17" s="19"/>
      <c r="I17" s="19" t="s">
        <v>5</v>
      </c>
      <c r="J17" s="44" t="str">
        <f>_xlfn.XLOOKUP(D17,'Catalog List Data'!A:A,Credits)</f>
        <v>Credits</v>
      </c>
    </row>
    <row r="18" spans="1:10" ht="38.25" customHeight="1">
      <c r="A18" s="192"/>
      <c r="B18" s="195"/>
      <c r="C18" s="84" t="s">
        <v>815</v>
      </c>
      <c r="D18" s="172" t="s">
        <v>809</v>
      </c>
      <c r="E18" s="173"/>
      <c r="F18" s="174"/>
      <c r="G18" s="18" t="s">
        <v>4</v>
      </c>
      <c r="H18" s="19"/>
      <c r="I18" s="19" t="s">
        <v>5</v>
      </c>
      <c r="J18" s="44" t="str">
        <f>_xlfn.XLOOKUP(D18,'Catalog List Data'!A:A,Credits)</f>
        <v>Credits</v>
      </c>
    </row>
    <row r="19" spans="1:10" ht="55.5" customHeight="1">
      <c r="A19" s="193"/>
      <c r="B19" s="21" t="s">
        <v>816</v>
      </c>
      <c r="C19" s="85" t="s">
        <v>817</v>
      </c>
      <c r="D19" s="172" t="s">
        <v>809</v>
      </c>
      <c r="E19" s="173"/>
      <c r="F19" s="174"/>
      <c r="G19" s="18" t="s">
        <v>4</v>
      </c>
      <c r="H19" s="19"/>
      <c r="I19" s="19" t="s">
        <v>5</v>
      </c>
      <c r="J19" s="44" t="str">
        <f>_xlfn.XLOOKUP(D19,'Catalog List Data'!A:A,Credits)</f>
        <v>Credits</v>
      </c>
    </row>
    <row r="20" spans="1:10" ht="25.5">
      <c r="A20" s="196" t="s">
        <v>870</v>
      </c>
      <c r="B20" s="22" t="s">
        <v>819</v>
      </c>
      <c r="C20" s="81" t="s">
        <v>820</v>
      </c>
      <c r="D20" s="172" t="s">
        <v>809</v>
      </c>
      <c r="E20" s="173"/>
      <c r="F20" s="174"/>
      <c r="G20" s="18" t="s">
        <v>4</v>
      </c>
      <c r="H20" s="19"/>
      <c r="I20" s="19" t="s">
        <v>5</v>
      </c>
      <c r="J20" s="44" t="str">
        <f>_xlfn.XLOOKUP(D20,'Catalog List Data'!A:A,Credits)</f>
        <v>Credits</v>
      </c>
    </row>
    <row r="21" spans="1:10" ht="63" customHeight="1">
      <c r="A21" s="196"/>
      <c r="B21" s="23" t="s">
        <v>821</v>
      </c>
      <c r="C21" s="83" t="s">
        <v>822</v>
      </c>
      <c r="D21" s="172" t="s">
        <v>809</v>
      </c>
      <c r="E21" s="173"/>
      <c r="F21" s="174"/>
      <c r="G21" s="18" t="s">
        <v>4</v>
      </c>
      <c r="H21" s="19"/>
      <c r="I21" s="19" t="s">
        <v>5</v>
      </c>
      <c r="J21" s="44" t="str">
        <f>_xlfn.XLOOKUP(D21,'Catalog List Data'!A:A,Credits)</f>
        <v>Credits</v>
      </c>
    </row>
    <row r="22" spans="1:10" ht="114.75">
      <c r="A22" s="196"/>
      <c r="B22" s="22" t="s">
        <v>823</v>
      </c>
      <c r="C22" s="81" t="s">
        <v>824</v>
      </c>
      <c r="D22" s="172" t="s">
        <v>809</v>
      </c>
      <c r="E22" s="173"/>
      <c r="F22" s="174"/>
      <c r="G22" s="18" t="s">
        <v>4</v>
      </c>
      <c r="H22" s="19"/>
      <c r="I22" s="19" t="s">
        <v>5</v>
      </c>
      <c r="J22" s="44" t="str">
        <f>_xlfn.XLOOKUP(D22,'Catalog List Data'!A:A,Credits)</f>
        <v>Credits</v>
      </c>
    </row>
    <row r="23" spans="1:10" ht="68.25" customHeight="1">
      <c r="A23" s="197" t="s">
        <v>871</v>
      </c>
      <c r="B23" s="24" t="s">
        <v>826</v>
      </c>
      <c r="C23" s="87" t="s">
        <v>827</v>
      </c>
      <c r="D23" s="172" t="s">
        <v>809</v>
      </c>
      <c r="E23" s="173"/>
      <c r="F23" s="174"/>
      <c r="G23" s="18" t="s">
        <v>4</v>
      </c>
      <c r="H23" s="19"/>
      <c r="I23" s="19" t="s">
        <v>5</v>
      </c>
      <c r="J23" s="44" t="str">
        <f>_xlfn.XLOOKUP(D23,'Catalog List Data'!A:A,Credits)</f>
        <v>Credits</v>
      </c>
    </row>
    <row r="24" spans="1:10" ht="221.25" customHeight="1">
      <c r="A24" s="198"/>
      <c r="B24" s="25" t="s">
        <v>828</v>
      </c>
      <c r="C24" s="80" t="s">
        <v>872</v>
      </c>
      <c r="D24" s="172" t="s">
        <v>809</v>
      </c>
      <c r="E24" s="173"/>
      <c r="F24" s="174"/>
      <c r="G24" s="18" t="s">
        <v>4</v>
      </c>
      <c r="H24" s="19"/>
      <c r="I24" s="19" t="s">
        <v>5</v>
      </c>
      <c r="J24" s="44" t="str">
        <f>_xlfn.XLOOKUP(D24,'Catalog List Data'!A:A,Credits)</f>
        <v>Credits</v>
      </c>
    </row>
    <row r="25" spans="1:10">
      <c r="A25" s="199" t="s">
        <v>830</v>
      </c>
      <c r="B25" s="200" t="s">
        <v>831</v>
      </c>
      <c r="C25" s="79" t="s">
        <v>832</v>
      </c>
      <c r="D25" s="172" t="s">
        <v>809</v>
      </c>
      <c r="E25" s="173"/>
      <c r="F25" s="174"/>
      <c r="G25" s="18" t="s">
        <v>4</v>
      </c>
      <c r="H25" s="19"/>
      <c r="I25" s="19" t="s">
        <v>5</v>
      </c>
      <c r="J25" s="44" t="str">
        <f>_xlfn.XLOOKUP(D25,'Catalog List Data'!A:A,Credits)</f>
        <v>Credits</v>
      </c>
    </row>
    <row r="26" spans="1:10">
      <c r="A26" s="199"/>
      <c r="B26" s="201"/>
      <c r="C26" s="79" t="s">
        <v>873</v>
      </c>
      <c r="D26" s="172" t="s">
        <v>809</v>
      </c>
      <c r="E26" s="173"/>
      <c r="F26" s="174"/>
      <c r="G26" s="18" t="s">
        <v>4</v>
      </c>
      <c r="H26" s="19"/>
      <c r="I26" s="19" t="s">
        <v>5</v>
      </c>
      <c r="J26" s="44" t="str">
        <f>_xlfn.XLOOKUP(D26,'Catalog List Data'!A:A,Credits)</f>
        <v>Credits</v>
      </c>
    </row>
    <row r="27" spans="1:10" ht="30.75" customHeight="1">
      <c r="A27" s="199"/>
      <c r="B27" s="202" t="s">
        <v>834</v>
      </c>
      <c r="C27" s="175" t="s">
        <v>835</v>
      </c>
      <c r="D27" s="172" t="s">
        <v>809</v>
      </c>
      <c r="E27" s="173"/>
      <c r="F27" s="174"/>
      <c r="G27" s="18" t="s">
        <v>4</v>
      </c>
      <c r="H27" s="19"/>
      <c r="I27" s="19" t="s">
        <v>5</v>
      </c>
      <c r="J27" s="44" t="str">
        <f>_xlfn.XLOOKUP(D27,'Catalog List Data'!A:A,Credits)</f>
        <v>Credits</v>
      </c>
    </row>
    <row r="28" spans="1:10" ht="27.75" customHeight="1">
      <c r="A28" s="199"/>
      <c r="B28" s="203"/>
      <c r="C28" s="176"/>
      <c r="D28" s="172" t="s">
        <v>809</v>
      </c>
      <c r="E28" s="173"/>
      <c r="F28" s="174"/>
      <c r="G28" s="18" t="s">
        <v>4</v>
      </c>
      <c r="H28" s="19"/>
      <c r="I28" s="19" t="s">
        <v>5</v>
      </c>
      <c r="J28" s="44" t="str">
        <f>_xlfn.XLOOKUP(D28,'Catalog List Data'!A:A,Credits)</f>
        <v>Credits</v>
      </c>
    </row>
    <row r="29" spans="1:10" ht="35.25" customHeight="1">
      <c r="A29" s="199"/>
      <c r="B29" s="203"/>
      <c r="C29" s="176"/>
      <c r="D29" s="172" t="s">
        <v>809</v>
      </c>
      <c r="E29" s="173"/>
      <c r="F29" s="174"/>
      <c r="G29" s="18" t="s">
        <v>4</v>
      </c>
      <c r="H29" s="19"/>
      <c r="I29" s="19" t="s">
        <v>5</v>
      </c>
      <c r="J29" s="44" t="str">
        <f>_xlfn.XLOOKUP(D29,'Catalog List Data'!A:A,Credits)</f>
        <v>Credits</v>
      </c>
    </row>
    <row r="30" spans="1:10" ht="40.5" customHeight="1">
      <c r="A30" s="199"/>
      <c r="B30" s="204"/>
      <c r="C30" s="177"/>
      <c r="D30" s="172" t="s">
        <v>809</v>
      </c>
      <c r="E30" s="173"/>
      <c r="F30" s="174"/>
      <c r="G30" s="18" t="s">
        <v>4</v>
      </c>
      <c r="H30" s="19"/>
      <c r="I30" s="19" t="s">
        <v>5</v>
      </c>
      <c r="J30" s="44" t="str">
        <f>_xlfn.XLOOKUP(D30,'Catalog List Data'!A:A,Credits)</f>
        <v>Credits</v>
      </c>
    </row>
    <row r="31" spans="1:10" ht="66.599999999999994" customHeight="1">
      <c r="A31" s="186" t="s">
        <v>836</v>
      </c>
      <c r="B31" s="187"/>
      <c r="C31" s="188"/>
      <c r="D31" s="178">
        <f>_xlfn.AGGREGATE(9,6,J15:J30)</f>
        <v>0</v>
      </c>
      <c r="E31" s="179"/>
      <c r="F31" s="179"/>
      <c r="G31" s="179"/>
      <c r="H31" s="179"/>
      <c r="I31" s="180"/>
    </row>
    <row r="32" spans="1:10">
      <c r="A32" s="26"/>
    </row>
    <row r="33" spans="1:11" ht="33" customHeight="1">
      <c r="A33" s="181" t="s">
        <v>874</v>
      </c>
      <c r="B33" s="182"/>
      <c r="C33" s="182"/>
      <c r="D33" s="182"/>
      <c r="E33" s="182"/>
      <c r="F33" s="182"/>
      <c r="G33" s="182"/>
      <c r="H33" s="182"/>
      <c r="I33" s="183"/>
    </row>
    <row r="34" spans="1:11" ht="36" customHeight="1">
      <c r="A34" s="133" t="s">
        <v>838</v>
      </c>
      <c r="B34" s="184"/>
      <c r="C34" s="184"/>
      <c r="D34" s="184"/>
      <c r="E34" s="184"/>
      <c r="F34" s="184"/>
      <c r="G34" s="184"/>
      <c r="H34" s="184"/>
      <c r="I34" s="185"/>
    </row>
    <row r="35" spans="1:11" ht="14.45" customHeight="1">
      <c r="A35" s="160" t="s">
        <v>802</v>
      </c>
      <c r="B35" s="161"/>
      <c r="C35" s="161"/>
      <c r="D35" s="161"/>
      <c r="E35" s="161"/>
      <c r="F35" s="162"/>
      <c r="G35" s="166" t="s">
        <v>803</v>
      </c>
      <c r="H35" s="167"/>
      <c r="I35" s="162" t="s">
        <v>5</v>
      </c>
    </row>
    <row r="36" spans="1:11" ht="13.9" customHeight="1">
      <c r="A36" s="163"/>
      <c r="B36" s="164"/>
      <c r="C36" s="164"/>
      <c r="D36" s="164"/>
      <c r="E36" s="164"/>
      <c r="F36" s="165"/>
      <c r="G36" s="27" t="s">
        <v>804</v>
      </c>
      <c r="H36" s="28" t="s">
        <v>805</v>
      </c>
      <c r="I36" s="165"/>
    </row>
    <row r="37" spans="1:11" ht="35.25" customHeight="1">
      <c r="A37" s="273" t="s">
        <v>875</v>
      </c>
      <c r="B37" s="245"/>
      <c r="C37" s="246" t="s">
        <v>809</v>
      </c>
      <c r="D37" s="246"/>
      <c r="E37" s="246"/>
      <c r="F37" s="247"/>
      <c r="G37" s="32" t="s">
        <v>4</v>
      </c>
      <c r="H37" s="33"/>
      <c r="I37" s="19" t="s">
        <v>5</v>
      </c>
      <c r="J37" s="44" t="str">
        <f>_xlfn.XLOOKUP(C37,'Catalog List Data'!A:A,Credits)</f>
        <v>Credits</v>
      </c>
      <c r="K37" s="44"/>
    </row>
    <row r="38" spans="1:11" ht="35.25" customHeight="1">
      <c r="A38" s="273" t="s">
        <v>876</v>
      </c>
      <c r="B38" s="245"/>
      <c r="C38" s="246" t="s">
        <v>809</v>
      </c>
      <c r="D38" s="246"/>
      <c r="E38" s="246"/>
      <c r="F38" s="247"/>
      <c r="G38" s="32" t="s">
        <v>4</v>
      </c>
      <c r="H38" s="33"/>
      <c r="I38" s="19" t="s">
        <v>5</v>
      </c>
      <c r="J38" s="44" t="str">
        <f>_xlfn.XLOOKUP(C38,'Catalog List Data'!A:A,Credits)</f>
        <v>Credits</v>
      </c>
    </row>
    <row r="39" spans="1:11" ht="35.25" customHeight="1">
      <c r="A39" s="273" t="s">
        <v>877</v>
      </c>
      <c r="B39" s="245"/>
      <c r="C39" s="246" t="s">
        <v>809</v>
      </c>
      <c r="D39" s="246"/>
      <c r="E39" s="246"/>
      <c r="F39" s="247"/>
      <c r="G39" s="32" t="s">
        <v>4</v>
      </c>
      <c r="H39" s="33"/>
      <c r="I39" s="19" t="s">
        <v>5</v>
      </c>
      <c r="J39" s="44"/>
    </row>
    <row r="40" spans="1:11" ht="35.25" customHeight="1">
      <c r="A40" s="273" t="s">
        <v>878</v>
      </c>
      <c r="B40" s="245"/>
      <c r="C40" s="246" t="s">
        <v>809</v>
      </c>
      <c r="D40" s="246"/>
      <c r="E40" s="246"/>
      <c r="F40" s="247"/>
      <c r="G40" s="32" t="s">
        <v>4</v>
      </c>
      <c r="H40" s="33"/>
      <c r="I40" s="19" t="s">
        <v>5</v>
      </c>
      <c r="J40" s="44" t="str">
        <f>_xlfn.XLOOKUP(C40,'Catalog List Data'!A:A,Credits)</f>
        <v>Credits</v>
      </c>
    </row>
    <row r="41" spans="1:11" ht="35.25" customHeight="1">
      <c r="A41" s="273" t="s">
        <v>879</v>
      </c>
      <c r="B41" s="245"/>
      <c r="C41" s="246" t="s">
        <v>809</v>
      </c>
      <c r="D41" s="246"/>
      <c r="E41" s="246"/>
      <c r="F41" s="247"/>
      <c r="G41" s="32" t="s">
        <v>4</v>
      </c>
      <c r="H41" s="33"/>
      <c r="I41" s="19" t="s">
        <v>5</v>
      </c>
      <c r="J41" s="44" t="str">
        <f>_xlfn.XLOOKUP(C41,'Catalog List Data'!A:A,Credits)</f>
        <v>Credits</v>
      </c>
    </row>
    <row r="42" spans="1:11" ht="35.25" customHeight="1">
      <c r="A42" s="273" t="s">
        <v>880</v>
      </c>
      <c r="B42" s="245"/>
      <c r="C42" s="246" t="s">
        <v>809</v>
      </c>
      <c r="D42" s="246"/>
      <c r="E42" s="246"/>
      <c r="F42" s="247"/>
      <c r="G42" s="32" t="s">
        <v>4</v>
      </c>
      <c r="H42" s="33"/>
      <c r="I42" s="19" t="s">
        <v>5</v>
      </c>
      <c r="J42" s="44" t="str">
        <f>_xlfn.XLOOKUP(C42,'Catalog List Data'!A:A,Credits)</f>
        <v>Credits</v>
      </c>
    </row>
    <row r="43" spans="1:11" ht="35.25" customHeight="1">
      <c r="A43" s="273" t="s">
        <v>881</v>
      </c>
      <c r="B43" s="245"/>
      <c r="C43" s="246" t="s">
        <v>809</v>
      </c>
      <c r="D43" s="246"/>
      <c r="E43" s="246"/>
      <c r="F43" s="247"/>
      <c r="G43" s="32" t="s">
        <v>4</v>
      </c>
      <c r="H43" s="33"/>
      <c r="I43" s="19" t="s">
        <v>5</v>
      </c>
      <c r="J43" s="44" t="str">
        <f>_xlfn.XLOOKUP(C43,'Catalog List Data'!A:A,Credits)</f>
        <v>Credits</v>
      </c>
    </row>
    <row r="44" spans="1:11" ht="35.25" customHeight="1">
      <c r="A44" s="273" t="s">
        <v>882</v>
      </c>
      <c r="B44" s="245"/>
      <c r="C44" s="246" t="s">
        <v>809</v>
      </c>
      <c r="D44" s="246"/>
      <c r="E44" s="246"/>
      <c r="F44" s="247"/>
      <c r="G44" s="32" t="s">
        <v>4</v>
      </c>
      <c r="H44" s="33"/>
      <c r="I44" s="19" t="s">
        <v>5</v>
      </c>
      <c r="J44" s="44" t="str">
        <f>_xlfn.XLOOKUP(C44,'Catalog List Data'!A:A,Credits)</f>
        <v>Credits</v>
      </c>
    </row>
    <row r="45" spans="1:11" ht="35.25" customHeight="1">
      <c r="A45" s="273" t="s">
        <v>883</v>
      </c>
      <c r="B45" s="245"/>
      <c r="C45" s="246" t="s">
        <v>809</v>
      </c>
      <c r="D45" s="246"/>
      <c r="E45" s="246"/>
      <c r="F45" s="247"/>
      <c r="G45" s="32" t="s">
        <v>4</v>
      </c>
      <c r="H45" s="33"/>
      <c r="I45" s="19" t="s">
        <v>5</v>
      </c>
      <c r="J45" s="44" t="str">
        <f>_xlfn.XLOOKUP(C45,'Catalog List Data'!A:A,Credits)</f>
        <v>Credits</v>
      </c>
    </row>
    <row r="46" spans="1:11" ht="80.25" customHeight="1">
      <c r="A46" s="248" t="s">
        <v>884</v>
      </c>
      <c r="B46" s="128"/>
      <c r="C46" s="127">
        <f>_xlfn.AGGREGATE(9,6,J37:J45)</f>
        <v>0</v>
      </c>
      <c r="D46" s="129"/>
      <c r="E46" s="129"/>
      <c r="F46" s="129"/>
      <c r="G46" s="249"/>
      <c r="H46" s="249"/>
      <c r="I46" s="128"/>
    </row>
    <row r="47" spans="1:11" ht="24" customHeight="1">
      <c r="A47" s="34"/>
      <c r="B47" s="35"/>
      <c r="C47" s="35"/>
      <c r="D47" s="35"/>
      <c r="E47" s="35"/>
      <c r="F47" s="35"/>
      <c r="G47" s="35"/>
      <c r="H47" s="35"/>
      <c r="I47" s="36"/>
    </row>
    <row r="48" spans="1:11" ht="34.15" customHeight="1">
      <c r="A48" s="130" t="s">
        <v>885</v>
      </c>
      <c r="B48" s="131"/>
      <c r="C48" s="131"/>
      <c r="D48" s="131"/>
      <c r="E48" s="131"/>
      <c r="F48" s="131"/>
      <c r="G48" s="131"/>
      <c r="H48" s="131"/>
      <c r="I48" s="132"/>
    </row>
    <row r="49" spans="1:10" ht="33.6" customHeight="1">
      <c r="A49" s="133" t="s">
        <v>886</v>
      </c>
      <c r="B49" s="134"/>
      <c r="C49" s="134"/>
      <c r="D49" s="134"/>
      <c r="E49" s="134"/>
      <c r="F49" s="134"/>
      <c r="G49" s="134"/>
      <c r="H49" s="134"/>
      <c r="I49" s="135"/>
    </row>
    <row r="50" spans="1:10" ht="22.15" customHeight="1">
      <c r="A50" s="160" t="s">
        <v>802</v>
      </c>
      <c r="B50" s="161"/>
      <c r="C50" s="161"/>
      <c r="D50" s="161"/>
      <c r="E50" s="161"/>
      <c r="F50" s="162"/>
      <c r="G50" s="166" t="s">
        <v>803</v>
      </c>
      <c r="H50" s="167"/>
      <c r="I50" s="168" t="s">
        <v>5</v>
      </c>
    </row>
    <row r="51" spans="1:10" ht="13.9" customHeight="1">
      <c r="A51" s="163"/>
      <c r="B51" s="164"/>
      <c r="C51" s="164"/>
      <c r="D51" s="164"/>
      <c r="E51" s="164"/>
      <c r="F51" s="165"/>
      <c r="G51" s="27" t="s">
        <v>804</v>
      </c>
      <c r="H51" s="28" t="s">
        <v>805</v>
      </c>
      <c r="I51" s="169"/>
    </row>
    <row r="52" spans="1:10" ht="28.5" customHeight="1">
      <c r="A52" s="172" t="s">
        <v>809</v>
      </c>
      <c r="B52" s="173"/>
      <c r="C52" s="173"/>
      <c r="D52" s="173"/>
      <c r="E52" s="173"/>
      <c r="F52" s="174"/>
      <c r="G52" s="18" t="s">
        <v>4</v>
      </c>
      <c r="H52" s="19"/>
      <c r="I52" s="19" t="s">
        <v>5</v>
      </c>
      <c r="J52" s="44" t="str">
        <f>_xlfn.XLOOKUP(A52,'Catalog List Data'!A:A,Credits)</f>
        <v>Credits</v>
      </c>
    </row>
    <row r="53" spans="1:10" ht="28.5" customHeight="1">
      <c r="A53" s="172" t="s">
        <v>809</v>
      </c>
      <c r="B53" s="173"/>
      <c r="C53" s="173"/>
      <c r="D53" s="173"/>
      <c r="E53" s="173"/>
      <c r="F53" s="174"/>
      <c r="G53" s="18" t="s">
        <v>4</v>
      </c>
      <c r="H53" s="19"/>
      <c r="I53" s="19" t="s">
        <v>5</v>
      </c>
      <c r="J53" s="44" t="str">
        <f>_xlfn.XLOOKUP(A53,'Catalog List Data'!A:A,Credits)</f>
        <v>Credits</v>
      </c>
    </row>
    <row r="54" spans="1:10" ht="28.5" customHeight="1">
      <c r="A54" s="172" t="s">
        <v>809</v>
      </c>
      <c r="B54" s="173"/>
      <c r="C54" s="173"/>
      <c r="D54" s="173"/>
      <c r="E54" s="173"/>
      <c r="F54" s="174"/>
      <c r="G54" s="18" t="s">
        <v>4</v>
      </c>
      <c r="H54" s="19"/>
      <c r="I54" s="19" t="s">
        <v>5</v>
      </c>
      <c r="J54" s="44" t="str">
        <f>_xlfn.XLOOKUP(A54,'Catalog List Data'!A:A,Credits)</f>
        <v>Credits</v>
      </c>
    </row>
    <row r="55" spans="1:10" ht="45" customHeight="1">
      <c r="A55" s="127" t="s">
        <v>887</v>
      </c>
      <c r="B55" s="128"/>
      <c r="C55" s="127">
        <f>_xlfn.AGGREGATE(9,6,J52:J54)</f>
        <v>0</v>
      </c>
      <c r="D55" s="129"/>
      <c r="E55" s="129"/>
      <c r="F55" s="129"/>
      <c r="G55" s="129"/>
      <c r="H55" s="129"/>
      <c r="I55" s="128"/>
    </row>
    <row r="56" spans="1:10" ht="21.6" customHeight="1">
      <c r="A56" s="26"/>
    </row>
    <row r="57" spans="1:10" ht="18.600000000000001" customHeight="1">
      <c r="A57" s="116" t="s">
        <v>888</v>
      </c>
      <c r="B57" s="116"/>
      <c r="C57" s="116"/>
      <c r="D57" s="116"/>
      <c r="E57" s="116"/>
      <c r="F57" s="116"/>
      <c r="G57" s="116"/>
      <c r="H57" s="116"/>
      <c r="I57" s="116"/>
    </row>
    <row r="58" spans="1:10" ht="39" customHeight="1">
      <c r="A58" s="117" t="s">
        <v>856</v>
      </c>
      <c r="B58" s="118"/>
      <c r="C58" s="118"/>
      <c r="D58" s="119"/>
      <c r="E58" s="38" t="s">
        <v>857</v>
      </c>
      <c r="F58" s="120" t="s">
        <v>858</v>
      </c>
      <c r="G58" s="120"/>
      <c r="H58" s="120" t="s">
        <v>859</v>
      </c>
      <c r="I58" s="120"/>
    </row>
    <row r="59" spans="1:10" ht="17.45" customHeight="1">
      <c r="A59" s="243" t="s">
        <v>860</v>
      </c>
      <c r="B59" s="243"/>
      <c r="C59" s="243"/>
      <c r="D59" s="243"/>
      <c r="E59" s="39">
        <v>36</v>
      </c>
      <c r="F59" s="113">
        <f>D31</f>
        <v>0</v>
      </c>
      <c r="G59" s="113"/>
      <c r="H59" s="122" t="str">
        <f>IF(F59&gt;=E59,"Yes","")</f>
        <v/>
      </c>
      <c r="I59" s="122"/>
    </row>
    <row r="60" spans="1:10" ht="17.45" customHeight="1">
      <c r="A60" s="244" t="s">
        <v>861</v>
      </c>
      <c r="B60" s="244"/>
      <c r="C60" s="244"/>
      <c r="D60" s="244"/>
      <c r="E60" s="39">
        <v>19</v>
      </c>
      <c r="F60" s="113" t="s">
        <v>853</v>
      </c>
      <c r="G60" s="113"/>
      <c r="H60" s="122" t="s">
        <v>853</v>
      </c>
      <c r="I60" s="122"/>
    </row>
    <row r="61" spans="1:10" ht="17.45" customHeight="1">
      <c r="A61" s="112" t="s">
        <v>862</v>
      </c>
      <c r="B61" s="112"/>
      <c r="C61" s="112"/>
      <c r="D61" s="112"/>
      <c r="E61" s="39">
        <v>3</v>
      </c>
      <c r="F61" s="113">
        <f>C55</f>
        <v>0</v>
      </c>
      <c r="G61" s="113"/>
      <c r="H61" s="122" t="str">
        <f>IF(F61&gt;=E61,"Yes","")</f>
        <v/>
      </c>
      <c r="I61" s="122"/>
    </row>
    <row r="62" spans="1:10" ht="54" customHeight="1">
      <c r="A62" s="114" t="s">
        <v>863</v>
      </c>
      <c r="B62" s="114"/>
      <c r="C62" s="114"/>
      <c r="D62" s="114"/>
      <c r="E62" s="40">
        <v>60</v>
      </c>
      <c r="F62" s="114">
        <f>SUM(F59,F61)</f>
        <v>0</v>
      </c>
      <c r="G62" s="114"/>
      <c r="H62" s="115" t="str">
        <f>IF(F62&gt;=E62,"Yes","")</f>
        <v/>
      </c>
      <c r="I62" s="115"/>
    </row>
    <row r="63" spans="1:10" ht="55.9" customHeight="1">
      <c r="A63" s="102" t="s">
        <v>864</v>
      </c>
      <c r="B63" s="103"/>
      <c r="C63" s="103"/>
      <c r="D63" s="103"/>
      <c r="E63" s="103"/>
      <c r="F63" s="103"/>
      <c r="G63" s="103"/>
      <c r="H63" s="103"/>
      <c r="I63" s="104"/>
    </row>
    <row r="64" spans="1:10" ht="38.25" customHeight="1">
      <c r="A64" s="124" t="s">
        <v>865</v>
      </c>
      <c r="B64" s="125"/>
      <c r="C64" s="125"/>
      <c r="D64" s="125"/>
      <c r="E64" s="125"/>
      <c r="F64" s="125"/>
      <c r="G64" s="125"/>
      <c r="H64" s="125"/>
      <c r="I64" s="126"/>
    </row>
    <row r="65" spans="1:9" ht="22.15" customHeight="1">
      <c r="A65" s="41" t="s">
        <v>866</v>
      </c>
      <c r="B65" s="42"/>
      <c r="C65" s="42"/>
      <c r="D65" s="42"/>
      <c r="E65" s="42"/>
      <c r="F65" s="42"/>
      <c r="G65" s="42"/>
      <c r="H65" s="42"/>
      <c r="I65" s="43"/>
    </row>
    <row r="66" spans="1:9" ht="15.6" customHeight="1">
      <c r="A66" s="236" t="s">
        <v>889</v>
      </c>
      <c r="B66" s="237"/>
      <c r="C66" s="237"/>
      <c r="D66" s="237"/>
      <c r="E66" s="237"/>
      <c r="F66" s="237"/>
      <c r="G66" s="237"/>
      <c r="H66" s="237"/>
      <c r="I66" s="238"/>
    </row>
    <row r="67" spans="1:9" ht="15.6" customHeight="1">
      <c r="A67" s="239"/>
      <c r="B67" s="237"/>
      <c r="C67" s="237"/>
      <c r="D67" s="237"/>
      <c r="E67" s="237"/>
      <c r="F67" s="237"/>
      <c r="G67" s="237"/>
      <c r="H67" s="237"/>
      <c r="I67" s="238"/>
    </row>
    <row r="68" spans="1:9" ht="15.6" customHeight="1">
      <c r="A68" s="239"/>
      <c r="B68" s="237"/>
      <c r="C68" s="237"/>
      <c r="D68" s="237"/>
      <c r="E68" s="237"/>
      <c r="F68" s="237"/>
      <c r="G68" s="237"/>
      <c r="H68" s="237"/>
      <c r="I68" s="238"/>
    </row>
    <row r="69" spans="1:9" ht="15.6" customHeight="1">
      <c r="A69" s="239"/>
      <c r="B69" s="237"/>
      <c r="C69" s="237"/>
      <c r="D69" s="237"/>
      <c r="E69" s="237"/>
      <c r="F69" s="237"/>
      <c r="G69" s="237"/>
      <c r="H69" s="237"/>
      <c r="I69" s="238"/>
    </row>
    <row r="70" spans="1:9" ht="15.6" customHeight="1">
      <c r="A70" s="239"/>
      <c r="B70" s="237"/>
      <c r="C70" s="237"/>
      <c r="D70" s="237"/>
      <c r="E70" s="237"/>
      <c r="F70" s="237"/>
      <c r="G70" s="237"/>
      <c r="H70" s="237"/>
      <c r="I70" s="238"/>
    </row>
    <row r="71" spans="1:9" ht="30" customHeight="1">
      <c r="A71" s="240"/>
      <c r="B71" s="241"/>
      <c r="C71" s="241"/>
      <c r="D71" s="241"/>
      <c r="E71" s="241"/>
      <c r="F71" s="241"/>
      <c r="G71" s="241"/>
      <c r="H71" s="241"/>
      <c r="I71" s="242"/>
    </row>
  </sheetData>
  <sheetProtection selectLockedCells="1"/>
  <mergeCells count="100">
    <mergeCell ref="I13:I14"/>
    <mergeCell ref="B7:D7"/>
    <mergeCell ref="G7:I7"/>
    <mergeCell ref="A9:I9"/>
    <mergeCell ref="A10:I10"/>
    <mergeCell ref="A11:I11"/>
    <mergeCell ref="A12:I12"/>
    <mergeCell ref="A13:A14"/>
    <mergeCell ref="B13:B14"/>
    <mergeCell ref="C13:C14"/>
    <mergeCell ref="D13:F14"/>
    <mergeCell ref="G13:H13"/>
    <mergeCell ref="A2:I2"/>
    <mergeCell ref="A3:I3"/>
    <mergeCell ref="B5:D5"/>
    <mergeCell ref="G5:I5"/>
    <mergeCell ref="B6:D6"/>
    <mergeCell ref="G6:I6"/>
    <mergeCell ref="A15:A16"/>
    <mergeCell ref="D15:F15"/>
    <mergeCell ref="D16:F16"/>
    <mergeCell ref="A17:A19"/>
    <mergeCell ref="B17:B18"/>
    <mergeCell ref="D17:F17"/>
    <mergeCell ref="D18:F18"/>
    <mergeCell ref="D19:F19"/>
    <mergeCell ref="A20:A22"/>
    <mergeCell ref="D20:F20"/>
    <mergeCell ref="D21:F21"/>
    <mergeCell ref="D22:F22"/>
    <mergeCell ref="A23:A24"/>
    <mergeCell ref="D23:F23"/>
    <mergeCell ref="D24:F24"/>
    <mergeCell ref="A25:A30"/>
    <mergeCell ref="B25:B26"/>
    <mergeCell ref="D25:F25"/>
    <mergeCell ref="D26:F26"/>
    <mergeCell ref="D29:F29"/>
    <mergeCell ref="D30:F30"/>
    <mergeCell ref="B27:B30"/>
    <mergeCell ref="C27:C30"/>
    <mergeCell ref="D27:F27"/>
    <mergeCell ref="D28:F28"/>
    <mergeCell ref="A31:C31"/>
    <mergeCell ref="D31:I31"/>
    <mergeCell ref="A33:I33"/>
    <mergeCell ref="A34:I34"/>
    <mergeCell ref="A35:F36"/>
    <mergeCell ref="G35:H35"/>
    <mergeCell ref="I35:I36"/>
    <mergeCell ref="A37:B37"/>
    <mergeCell ref="C37:F37"/>
    <mergeCell ref="A38:B38"/>
    <mergeCell ref="C38:F38"/>
    <mergeCell ref="A40:B40"/>
    <mergeCell ref="C40:F40"/>
    <mergeCell ref="A39:B39"/>
    <mergeCell ref="C39:F39"/>
    <mergeCell ref="A41:B41"/>
    <mergeCell ref="C41:F41"/>
    <mergeCell ref="A42:B42"/>
    <mergeCell ref="C42:F42"/>
    <mergeCell ref="A43:B43"/>
    <mergeCell ref="C43:F43"/>
    <mergeCell ref="A44:B44"/>
    <mergeCell ref="C44:F44"/>
    <mergeCell ref="A45:B45"/>
    <mergeCell ref="C45:F45"/>
    <mergeCell ref="A46:B46"/>
    <mergeCell ref="C46:I46"/>
    <mergeCell ref="A58:D58"/>
    <mergeCell ref="F58:G58"/>
    <mergeCell ref="H58:I58"/>
    <mergeCell ref="A48:I48"/>
    <mergeCell ref="A49:I49"/>
    <mergeCell ref="A50:F51"/>
    <mergeCell ref="G50:H50"/>
    <mergeCell ref="I50:I51"/>
    <mergeCell ref="A52:F52"/>
    <mergeCell ref="A53:F53"/>
    <mergeCell ref="A54:F54"/>
    <mergeCell ref="A55:B55"/>
    <mergeCell ref="C55:I55"/>
    <mergeCell ref="A57:I57"/>
    <mergeCell ref="B1:H1"/>
    <mergeCell ref="A63:I63"/>
    <mergeCell ref="A66:I71"/>
    <mergeCell ref="A61:D61"/>
    <mergeCell ref="F61:G61"/>
    <mergeCell ref="H61:I61"/>
    <mergeCell ref="A62:D62"/>
    <mergeCell ref="F62:G62"/>
    <mergeCell ref="H62:I62"/>
    <mergeCell ref="A64:I64"/>
    <mergeCell ref="A59:D59"/>
    <mergeCell ref="F59:G59"/>
    <mergeCell ref="H59:I59"/>
    <mergeCell ref="A60:D60"/>
    <mergeCell ref="F60:G60"/>
    <mergeCell ref="H60:I60"/>
  </mergeCells>
  <conditionalFormatting sqref="H59:I64">
    <cfRule type="containsText" dxfId="33" priority="49" operator="containsText" text="Yes">
      <formula>NOT(ISERROR(SEARCH("Yes",H59)))</formula>
    </cfRule>
  </conditionalFormatting>
  <dataValidations count="2">
    <dataValidation type="list" allowBlank="1" showInputMessage="1" showErrorMessage="1" sqref="G52:G54 G15:G30 G37:G45" xr:uid="{F975F20D-CACE-4FC0-807D-B08C00BCE405}">
      <formula1>Term</formula1>
    </dataValidation>
    <dataValidation type="list" allowBlank="1" showInputMessage="1" showErrorMessage="1" sqref="I52:I54 I15:I30 I37:I45" xr:uid="{82A0B75C-EA22-4DF4-9312-81318FD969FC}">
      <formula1>Grade</formula1>
    </dataValidation>
  </dataValidations>
  <hyperlinks>
    <hyperlink ref="A64:I64" r:id="rId1" display="The most updated degree information can be found via. NICC's most recent College Catalog. Linked here. " xr:uid="{048DBADD-7EE8-4C9D-84E1-EE38084EC6A1}"/>
  </hyperlinks>
  <pageMargins left="0.25" right="0.25" top="0.75" bottom="0.75" header="0.3" footer="0.3"/>
  <pageSetup scale="85" fitToHeight="0" orientation="portrait" horizontalDpi="1200" verticalDpi="1200" r:id="rId2"/>
  <headerFooter>
    <oddFooter>&amp;L&amp;"Book Antiqua,Regular"&amp;5Revised 7/9/2024&amp;R&amp;"Book Antiqua,Regular"Page &amp;P of &amp;N</oddFooter>
  </headerFooter>
  <rowBreaks count="1" manualBreakCount="1">
    <brk id="32" max="16383" man="1"/>
  </rowBreaks>
  <extLst>
    <ext xmlns:x14="http://schemas.microsoft.com/office/spreadsheetml/2009/9/main" uri="{78C0D931-6437-407d-A8EE-F0AAD7539E65}">
      <x14:conditionalFormattings>
        <x14:conditionalFormatting xmlns:xm="http://schemas.microsoft.com/office/excel/2006/main">
          <x14:cfRule type="cellIs" priority="16" operator="equal" id="{13B945BB-8E7B-46CC-B489-29969A857A23}">
            <xm:f>'Catalog List Data'!$F$18</xm:f>
            <x14:dxf>
              <fill>
                <patternFill>
                  <bgColor rgb="FFF19B6B"/>
                </patternFill>
              </fill>
            </x14:dxf>
          </x14:cfRule>
          <x14:cfRule type="cellIs" priority="17" operator="equal" id="{8CF87B2B-F827-4261-A34A-49B810ECED2A}">
            <xm:f>'Catalog List Data'!$F$12</xm:f>
            <x14:dxf>
              <fill>
                <patternFill>
                  <bgColor rgb="FF8ED973"/>
                </patternFill>
              </fill>
            </x14:dxf>
          </x14:cfRule>
          <x14:cfRule type="cellIs" priority="18" operator="equal" id="{45595D68-A897-4427-B486-700211F1763F}">
            <xm:f>'Catalog List Data'!$F$11</xm:f>
            <x14:dxf>
              <fill>
                <patternFill>
                  <bgColor rgb="FFFF8989"/>
                </patternFill>
              </fill>
            </x14:dxf>
          </x14:cfRule>
          <x14:cfRule type="cellIs" priority="19" operator="equal" id="{0C4A483A-7E73-4982-8193-D5D2E39DB8A3}">
            <xm:f>'Catalog List Data'!$F$13</xm:f>
            <x14:dxf>
              <fill>
                <patternFill>
                  <bgColor rgb="FFFFDB69"/>
                </patternFill>
              </fill>
            </x14:dxf>
          </x14:cfRule>
          <x14:cfRule type="cellIs" priority="20" operator="equal" id="{20BA6127-B4A7-48E7-9CA7-C76356CFC13C}">
            <xm:f>'Catalog List Data'!$F$15</xm:f>
            <x14:dxf>
              <fill>
                <patternFill>
                  <bgColor rgb="FFF7C7AC"/>
                </patternFill>
              </fill>
            </x14:dxf>
          </x14:cfRule>
          <xm:sqref>I15:I30 I37:I45</xm:sqref>
        </x14:conditionalFormatting>
        <x14:conditionalFormatting xmlns:xm="http://schemas.microsoft.com/office/excel/2006/main">
          <x14:cfRule type="cellIs" priority="1" operator="equal" id="{DE49B01A-E296-48E9-91CE-3A9C8BA3E14E}">
            <xm:f>'Catalog List Data'!$F$18</xm:f>
            <x14:dxf>
              <fill>
                <patternFill>
                  <bgColor rgb="FFF19B6B"/>
                </patternFill>
              </fill>
            </x14:dxf>
          </x14:cfRule>
          <x14:cfRule type="cellIs" priority="2" operator="equal" id="{22B0D5E8-33CE-4FE6-9190-CC8271B05686}">
            <xm:f>'Catalog List Data'!$F$12</xm:f>
            <x14:dxf>
              <fill>
                <patternFill>
                  <bgColor rgb="FF8ED973"/>
                </patternFill>
              </fill>
            </x14:dxf>
          </x14:cfRule>
          <x14:cfRule type="cellIs" priority="3" operator="equal" id="{44D7C790-F037-49F5-833D-C92A751A2702}">
            <xm:f>'Catalog List Data'!$F$11</xm:f>
            <x14:dxf>
              <fill>
                <patternFill>
                  <bgColor rgb="FFFF8989"/>
                </patternFill>
              </fill>
            </x14:dxf>
          </x14:cfRule>
          <x14:cfRule type="cellIs" priority="4" operator="equal" id="{4CF9CDAA-5C53-4C55-97B0-FBABCC6D4A45}">
            <xm:f>'Catalog List Data'!$F$13</xm:f>
            <x14:dxf>
              <fill>
                <patternFill>
                  <bgColor rgb="FFFFDB69"/>
                </patternFill>
              </fill>
            </x14:dxf>
          </x14:cfRule>
          <x14:cfRule type="cellIs" priority="5" operator="equal" id="{B6B87276-99EC-4FAF-B1CC-10D9A2132017}">
            <xm:f>'Catalog List Data'!$F$15</xm:f>
            <x14:dxf>
              <fill>
                <patternFill>
                  <bgColor rgb="FFF7C7AC"/>
                </patternFill>
              </fill>
            </x14:dxf>
          </x14:cfRule>
          <xm:sqref>I52:I54</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ACCB163F-635C-4A92-B760-EEBEA2F8D5AA}">
          <x14:formula1>
            <xm:f>'PARA ListData'!$A:$A</xm:f>
          </x14:formula1>
          <xm:sqref>D15:F15</xm:sqref>
        </x14:dataValidation>
        <x14:dataValidation type="list" allowBlank="1" showInputMessage="1" showErrorMessage="1" xr:uid="{BCF764BB-697C-4A34-8E0A-10310A1FDC05}">
          <x14:formula1>
            <xm:f>'PARA ListData'!$B:$B</xm:f>
          </x14:formula1>
          <xm:sqref>D16:F16</xm:sqref>
        </x14:dataValidation>
        <x14:dataValidation type="list" allowBlank="1" showInputMessage="1" showErrorMessage="1" xr:uid="{C88965BB-FB87-47C4-8375-A7C12DD81E1A}">
          <x14:formula1>
            <xm:f>'PARA ListData'!$C:$C</xm:f>
          </x14:formula1>
          <xm:sqref>D17:F17</xm:sqref>
        </x14:dataValidation>
        <x14:dataValidation type="list" allowBlank="1" showInputMessage="1" showErrorMessage="1" xr:uid="{0CF6E2E0-67BC-4135-B299-0D4F2375E102}">
          <x14:formula1>
            <xm:f>'PARA ListData'!$D:$D</xm:f>
          </x14:formula1>
          <xm:sqref>D18:F18</xm:sqref>
        </x14:dataValidation>
        <x14:dataValidation type="list" allowBlank="1" showInputMessage="1" showErrorMessage="1" xr:uid="{35FB84F7-F755-4C1A-94E1-F2FA98E494CC}">
          <x14:formula1>
            <xm:f>'PARA ListData'!$E:$E</xm:f>
          </x14:formula1>
          <xm:sqref>D19:F19</xm:sqref>
        </x14:dataValidation>
        <x14:dataValidation type="list" allowBlank="1" showInputMessage="1" showErrorMessage="1" xr:uid="{382FE483-851A-4BEE-AF94-E4AB7A7A4203}">
          <x14:formula1>
            <xm:f>'PARA ListData'!$F:$F</xm:f>
          </x14:formula1>
          <xm:sqref>D20:F20</xm:sqref>
        </x14:dataValidation>
        <x14:dataValidation type="list" allowBlank="1" showInputMessage="1" showErrorMessage="1" xr:uid="{12524A4B-A13E-464D-AFFD-427EB8CC5C58}">
          <x14:formula1>
            <xm:f>'PARA ListData'!$G:$G</xm:f>
          </x14:formula1>
          <xm:sqref>D21:F21</xm:sqref>
        </x14:dataValidation>
        <x14:dataValidation type="list" allowBlank="1" showInputMessage="1" showErrorMessage="1" xr:uid="{0E168DF6-30DB-480C-A3C7-76650DDC1E34}">
          <x14:formula1>
            <xm:f>'PARA ListData'!$H:$H</xm:f>
          </x14:formula1>
          <xm:sqref>D22:F22</xm:sqref>
        </x14:dataValidation>
        <x14:dataValidation type="list" allowBlank="1" showInputMessage="1" showErrorMessage="1" xr:uid="{D6482078-D74E-4157-B534-FE5C1593DBCA}">
          <x14:formula1>
            <xm:f>'PARA ListData'!$I:$I</xm:f>
          </x14:formula1>
          <xm:sqref>D23:F23</xm:sqref>
        </x14:dataValidation>
        <x14:dataValidation type="list" allowBlank="1" showInputMessage="1" showErrorMessage="1" xr:uid="{ECE13EB8-605A-4C13-8F97-F40A65A5016F}">
          <x14:formula1>
            <xm:f>'PARA ListData'!$J:$J</xm:f>
          </x14:formula1>
          <xm:sqref>D24:F24</xm:sqref>
        </x14:dataValidation>
        <x14:dataValidation type="list" allowBlank="1" showInputMessage="1" showErrorMessage="1" xr:uid="{747E7710-23D3-46BD-9086-8477C806EC08}">
          <x14:formula1>
            <xm:f>'PARA ListData'!$K:$K</xm:f>
          </x14:formula1>
          <xm:sqref>D25:F25</xm:sqref>
        </x14:dataValidation>
        <x14:dataValidation type="list" allowBlank="1" showInputMessage="1" showErrorMessage="1" xr:uid="{E1BF8251-B7C6-4C50-9567-3874110C7D45}">
          <x14:formula1>
            <xm:f>'PARA ListData'!$M:$M</xm:f>
          </x14:formula1>
          <xm:sqref>D27:F30</xm:sqref>
        </x14:dataValidation>
        <x14:dataValidation type="list" allowBlank="1" showInputMessage="1" showErrorMessage="1" xr:uid="{336A378C-9658-417F-B689-4F6BF2899C88}">
          <x14:formula1>
            <xm:f>'PARA ListData'!$O:$O</xm:f>
          </x14:formula1>
          <xm:sqref>A52:F54</xm:sqref>
        </x14:dataValidation>
        <x14:dataValidation type="list" allowBlank="1" showInputMessage="1" showErrorMessage="1" xr:uid="{A460777C-E8AD-4715-AD35-7FD5198E5238}">
          <x14:formula1>
            <xm:f>'PARA ListData'!$L:$L</xm:f>
          </x14:formula1>
          <xm:sqref>D26:F26</xm:sqref>
        </x14:dataValidation>
        <x14:dataValidation type="list" allowBlank="1" showInputMessage="1" showErrorMessage="1" xr:uid="{0C76668E-1745-4DC5-B46E-F8B955D84A9A}">
          <x14:formula1>
            <xm:f>'PARA ListData'!$N:$N</xm:f>
          </x14:formula1>
          <xm:sqref>C37:F45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FFADB-2415-4FC3-82F4-D3093B4F5075}">
  <dimension ref="A1:O450"/>
  <sheetViews>
    <sheetView topLeftCell="L1" workbookViewId="0">
      <selection activeCell="M3" sqref="M3"/>
    </sheetView>
  </sheetViews>
  <sheetFormatPr defaultRowHeight="15"/>
  <cols>
    <col min="1" max="8" width="68.85546875" bestFit="1" customWidth="1"/>
    <col min="9" max="9" width="77.7109375" bestFit="1" customWidth="1"/>
    <col min="10" max="15" width="68.85546875" bestFit="1" customWidth="1"/>
  </cols>
  <sheetData>
    <row r="1" spans="1:15">
      <c r="A1" t="s">
        <v>809</v>
      </c>
      <c r="B1" t="s">
        <v>809</v>
      </c>
      <c r="C1" t="s">
        <v>809</v>
      </c>
      <c r="D1" t="s">
        <v>809</v>
      </c>
      <c r="E1" t="s">
        <v>809</v>
      </c>
      <c r="F1" t="s">
        <v>809</v>
      </c>
      <c r="G1" t="s">
        <v>809</v>
      </c>
      <c r="H1" t="s">
        <v>809</v>
      </c>
      <c r="I1" t="s">
        <v>809</v>
      </c>
      <c r="J1" t="s">
        <v>809</v>
      </c>
      <c r="K1" t="s">
        <v>809</v>
      </c>
      <c r="L1" t="s">
        <v>809</v>
      </c>
      <c r="M1" t="s">
        <v>809</v>
      </c>
      <c r="N1" t="s">
        <v>809</v>
      </c>
      <c r="O1" t="s">
        <v>809</v>
      </c>
    </row>
    <row r="2" spans="1:15">
      <c r="A2" t="str" cm="1">
        <f t="array" ref="A2:A14">_xlfn.SORTBY(_xlfn.CHOOSECOLS(_xlfn._xlws.FILTER(List_Data,(Req_Area="1NL")*(ISNUMBER(SEARCH("PARA",Program)))+(Req_Area="Note")),1),MATCH(_xlfn.CHOOSECOLS(_xlfn._xlws.FILTER(List_Data,(Req_Area="1NL")*(ISNUMBER(SEARCH("PARA",Program)))+(Req_Area="Note")),1),Course_Name,0))</f>
        <v>NASP 1410 UmóⁿHoⁿ  LANGUAGE I (4)</v>
      </c>
      <c r="B2" t="str" cm="1">
        <f t="array" ref="B2:B18">_xlfn.SORTBY(_xlfn.CHOOSECOLS(_xlfn._xlws.FILTER(List_Data,(Req_Area="1NH")*(ISNUMBER(SEARCH("PARA",Program)))+(Req_Area="Note")),1),MATCH(_xlfn.CHOOSECOLS(_xlfn._xlws.FILTER(List_Data,(Req_Area="1NH")*(ISNUMBER(SEARCH("PARA",Program)))+(Req_Area="Note")),1),Course_Name,0))</f>
        <v>NASP 1010 INTRODUCTION TO NATIVE AMERICAN STUDIES (3)</v>
      </c>
      <c r="C2" t="str" cm="1">
        <f t="array" ref="C2:C7">_xlfn.SORTBY(_xlfn.CHOOSECOLS(_xlfn._xlws.FILTER(List_Data,(Req_Area="2W1")*(ISNUMBER(SEARCH("PARA",Program)))+(Req_Area="Note")),1),MATCH(_xlfn.CHOOSECOLS(_xlfn._xlws.FILTER(List_Data,(Req_Area="2W1")*(ISNUMBER(SEARCH("PARA",Program)))+(Req_Area="Note")),1),Course_Name,0))</f>
        <v>ENGL 1010 ENGLISH COMPOSITION I (3)</v>
      </c>
      <c r="D2" t="str" cm="1">
        <f t="array" ref="D2:D7">_xlfn.SORTBY(_xlfn.CHOOSECOLS(_xlfn._xlws.FILTER(List_Data,(Req_Area="2W2")*(ISNUMBER(SEARCH("PARA",Program)))+(Req_Area="Note")),1),MATCH(_xlfn.CHOOSECOLS(_xlfn._xlws.FILTER(List_Data,(Req_Area="2W2")*(ISNUMBER(SEARCH("PARA",Program)))+(Req_Area="Note")),1),Course_Name,0))</f>
        <v>ENGL 1020 ENGLISH COMPOSITION II (3)</v>
      </c>
      <c r="E2" t="str" cm="1">
        <f t="array" ref="E2:E11">_xlfn.SORTBY(_xlfn.CHOOSECOLS(_xlfn._xlws.FILTER(List_Data,(Req_Area="2O")*(ISNUMBER(SEARCH("PARA",Program)))+(Req_Area="Note")),1),MATCH(_xlfn.CHOOSECOLS(_xlfn._xlws.FILTER(List_Data,(Req_Area="2O")*(ISNUMBER(SEARCH("PARA",Program)))+(Req_Area="Note")),1),Course_Name,0))</f>
        <v>NASP 2430 OMAHA LANGUAGE III (3)</v>
      </c>
      <c r="F2" t="str" cm="1">
        <f t="array" ref="F2:F7">_xlfn.SORTBY(_xlfn.CHOOSECOLS(_xlfn._xlws.FILTER(List_Data,(Req_Area="3A")*(ISNUMBER(SEARCH("PARA",Program)))+(Req_Area="Note")),1),MATCH(_xlfn.CHOOSECOLS(_xlfn._xlws.FILTER(List_Data,(Req_Area="3A")*(ISNUMBER(SEARCH("PARA",Program)))+(Req_Area="Note")),1),Course_Name,0))</f>
        <v>PSYC 1810 INTRODUCTION TO PSYCHOLOGY (3)</v>
      </c>
      <c r="G2" t="str" cm="1">
        <f t="array" ref="G2:G10">_xlfn.SORTBY(_xlfn.CHOOSECOLS(_xlfn._xlws.FILTER(List_Data,(Req_Area="3Q")*(ISNUMBER(SEARCH("PARA",Program)))+(Req_Area="Note")),1),MATCH(_xlfn.CHOOSECOLS(_xlfn._xlws.FILTER(List_Data,(Req_Area="3Q")*(ISNUMBER(SEARCH("PARA",Program)))+(Req_Area="Note")),1),Course_Name,0))</f>
        <v>MATH 1110 INTERMEDIATE ALGEBRA (4)</v>
      </c>
      <c r="H2" t="str" cm="1">
        <f t="array" ref="H2:H20">_xlfn.SORTBY(_xlfn.CHOOSECOLS(_xlfn._xlws.FILTER(List_Data,(Req_Area="3L")*(ISNUMBER(SEARCH("PARA",Program)))+(Req_Area="Note")),1),MATCH(_xlfn.CHOOSECOLS(_xlfn._xlws.FILTER(List_Data,(Req_Area="3L")*(ISNUMBER(SEARCH("PARA",Program)))+(Req_Area="Note")),1),Course_Name,0))</f>
        <v>AGRI 1150/1154 AQUACULTURE SCIENCE/AQUACULTURE SCIENCE LAB (4)</v>
      </c>
      <c r="I2" t="str" cm="1">
        <f t="array" ref="I2:I20">_xlfn.SORTBY(_xlfn.CHOOSECOLS(_xlfn._xlws.FILTER(List_Data,(Req_Area="4T")*(ISNUMBER(SEARCH("PARA",Program)))+(Req_Area="Note")),1),MATCH(_xlfn.CHOOSECOLS(_xlfn._xlws.FILTER(List_Data,(Req_Area="4T")*(ISNUMBER(SEARCH("PARA",Program)))+(Req_Area="Note")),1),Course_Name,0))</f>
        <v>EDUC 2590 INSTRUCTIONAL TECHHNOLOGY (3)</v>
      </c>
      <c r="J2" t="str" cm="1">
        <f t="array" ref="J2:J42">_xlfn.SORTBY(_xlfn.CHOOSECOLS(_xlfn._xlws.FILTER(List_Data,(Req_Area="4G")*(ISNUMBER(SEARCH("PARA",Program)))+(Req_Area="Note")),1),MATCH(_xlfn.CHOOSECOLS(_xlfn._xlws.FILTER(List_Data,(Req_Area="4G")*(ISNUMBER(SEARCH("PARA",Program)))+(Req_Area="Note")),1),Course_Name,0))</f>
        <v>BIOS 1200/1204 CONCEPTS OF ECOLOGY (4)</v>
      </c>
      <c r="K2" t="str" cm="1">
        <f t="array" ref="K2:K7">_xlfn.SORTBY(_xlfn.CHOOSECOLS(_xlfn._xlws.FILTER(List_Data,(Req_Area="5C1")*(ISNUMBER(SEARCH("PARA",Program)))+(Req_Area="Note")),1),MATCH(_xlfn.CHOOSECOLS(_xlfn._xlws.FILTER(List_Data,(Req_Area="5C1")*(ISNUMBER(SEARCH("PARA",Program)))+(Req_Area="Note")),1),Course_Name,0))</f>
        <v>EDUC 1010 STUDENT SUCCESS STRATEGIES (2)</v>
      </c>
      <c r="L2" t="str" cm="1">
        <f t="array" ref="L2:L7">_xlfn.SORTBY(_xlfn.CHOOSECOLS(_xlfn._xlws.FILTER(List_Data,(Req_Area="5C2")*(ISNUMBER(SEARCH("PARA",Program)))+(Req_Area="Note")),1),MATCH(_xlfn.CHOOSECOLS(_xlfn._xlws.FILTER(List_Data,(Req_Area="5C2")*(ISNUMBER(SEARCH("PARA",Program)))+(Req_Area="Note")),1),Course_Name,0))</f>
        <v>EDUC 1020 CAREER SURVIVAL (1)</v>
      </c>
      <c r="M2" t="str" cm="1">
        <f t="array" ref="M2:M30">_xlfn.SORTBY(_xlfn.CHOOSECOLS(_xlfn._xlws.FILTER(List_Data,(Req_Area="5H")*(ISNUMBER(SEARCH("PARA",Program)))+(Req_Area="Note")),1),MATCH(_xlfn.CHOOSECOLS(_xlfn._xlws.FILTER(List_Data,(Req_Area="5H")*(ISNUMBER(SEARCH("PARA",Program)))+(Req_Area="Note")),1),Course_Name,0))</f>
        <v>AGRI 1048 GARDENING (1)</v>
      </c>
      <c r="N2" t="str" cm="1">
        <f t="array" ref="N2:N22">_xlfn.SORTBY(_xlfn.CHOOSECOLS(_xlfn._xlws.FILTER(List_Data,(Req_Area="CO")*(ISNUMBER(SEARCH("PARA",Program)))+(Req_Area="Note")),1),MATCH(_xlfn.CHOOSECOLS(_xlfn._xlws.FILTER(List_Data,(Req_Area="CO")*(ISNUMBER(SEARCH("PARA",Program)))+(Req_Area="Note")),1),Course_Name,0))</f>
        <v>ECED 2050 CHILDREN WITH EXCEPTIONALITIES (3)</v>
      </c>
      <c r="O2" t="str" cm="1">
        <f t="array" ref="O2:O450">_xlfn.SORTBY(_xlfn.CHOOSECOLS(_xlfn._xlws.FILTER(List_Data,(Req_Area="EL")*(ISNUMBER(SEARCH("PARA",Program)))+(Req_Area="Note")),1),MATCH(_xlfn.CHOOSECOLS(_xlfn._xlws.FILTER(List_Data,(Req_Area="EL")*(ISNUMBER(SEARCH("PARA",Program)))+(Req_Area="Note")),1),Course_Name,0))</f>
        <v>ACCT 1200 PRINCIPLES OF ACCOUNTING I (3)</v>
      </c>
    </row>
    <row r="3" spans="1:15">
      <c r="A3" t="str">
        <v>NASP 1420 UmóⁿHoⁿ LANGUAGE II (4)</v>
      </c>
      <c r="B3" t="str">
        <v>NASP 1020 CULTURES &amp; PEOPLES OF NATIVE AMERICA (3)</v>
      </c>
      <c r="C3" t="str">
        <v>Course not listed. Detail in comments (4 cr.)</v>
      </c>
      <c r="D3" t="str">
        <v>Course not listed. Detail in comments (4 cr.)</v>
      </c>
      <c r="E3" t="str">
        <v>NASP 2440 OMAHA LANGUAGE IV (3)</v>
      </c>
      <c r="F3" t="str">
        <v>Course not listed. Detail in comments (4 cr.)</v>
      </c>
      <c r="G3" t="str">
        <v>MATH 1150 COLLEGE ALGEBRA (3)</v>
      </c>
      <c r="H3" t="str">
        <v>AGRI 1010/1014 DIVERSITY OF FOOD PRODUCTION SYSTEMS/DIVERSITY OF FOOD SYSTEMS LAB (4)</v>
      </c>
      <c r="I3" t="str">
        <v>INFO 1010 INTRODUCTION TO COMPUTERS (3)</v>
      </c>
      <c r="J3" t="str">
        <v>BIOS 2030 INTRODUCTION TO ENVIRONMENTAL ISSUES (3)</v>
      </c>
      <c r="K3" t="str">
        <v>Course not listed. Detail in comments (4 cr.)</v>
      </c>
      <c r="L3" t="str">
        <v>Course not listed. Detail in comments (4 cr.)</v>
      </c>
      <c r="M3" t="str">
        <v>AGRI 1050 FOOD PERSERVATION (1)</v>
      </c>
      <c r="N3" t="str">
        <v>EDUC 1110 INTRODUCTION TO PROFESSIONAL EDUCATION (3)</v>
      </c>
      <c r="O3" t="str">
        <v>ACCT 1210 PRINCIPLES OF ACCOUNTING II (3)</v>
      </c>
    </row>
    <row r="4" spans="1:15">
      <c r="A4" t="str">
        <v>NASP 1510 DAKOTA LANGUAGE I (4)</v>
      </c>
      <c r="B4" t="str">
        <v>NASP 1030 NATIVE AMERICAN HISTORY TO 1890 (3)</v>
      </c>
      <c r="C4" t="str">
        <v>Course not listed. Detail in comments (3 cr.)</v>
      </c>
      <c r="D4" t="str">
        <v>Course not listed. Detail in comments (3 cr.)</v>
      </c>
      <c r="E4" t="str">
        <v>NASP 2530 DAKOTA LANGUAGE III (3)</v>
      </c>
      <c r="F4" t="str">
        <v>Course not listed. Detail in comments (3 cr.)</v>
      </c>
      <c r="G4" t="str">
        <v>MATH 1600 ANALYTIC GEOMETRY AND CALCULUS I (5)</v>
      </c>
      <c r="H4" t="str">
        <v>BIOS 1010/1014 GENERAL BIOLOGY (4)</v>
      </c>
      <c r="I4" t="str">
        <v>INFO 1011 INTRODUCTION TO WORD PROCESSING (1)</v>
      </c>
      <c r="J4" t="str">
        <v>BSAD 2310 ETHICS (3)</v>
      </c>
      <c r="K4" t="str">
        <v>Course not listed. Detail in comments (3 cr.)</v>
      </c>
      <c r="L4" t="str">
        <v>Course not listed. Detail in comments (3 cr.)</v>
      </c>
      <c r="M4" t="str">
        <v>AGRI 2340 NATIVE AMERICAN TRADITIONAL FOODS (3)</v>
      </c>
      <c r="N4" t="str">
        <v>EDUC 1111 PROJECT PARA (1)</v>
      </c>
      <c r="O4" t="str">
        <v>ACCT 2900 SPECIAL TOPICS (1)</v>
      </c>
    </row>
    <row r="5" spans="1:15">
      <c r="A5" t="str">
        <v>NASP 1520 DAKOTA LANGUAGE II (4)</v>
      </c>
      <c r="B5" t="str">
        <v>NASP 1040 NATIVE AMERICAN HISTORY SINCE 1890 (3)</v>
      </c>
      <c r="C5" t="str">
        <v>Course not listed. Detail in comments (2 cr.)</v>
      </c>
      <c r="D5" t="str">
        <v>Course not listed. Detail in comments (2 cr.)</v>
      </c>
      <c r="E5" t="str">
        <v>NASP 2540 DAKOTA LANGUAGE IV (3)</v>
      </c>
      <c r="F5" t="str">
        <v>Course not listed. Detail in comments (2 cr.)</v>
      </c>
      <c r="G5" t="str">
        <v>MATH 2170 APPLIED STATISTICS (3)</v>
      </c>
      <c r="H5" t="str">
        <v>BIOS 1110/1114 GENERAL BOTANY (4)</v>
      </c>
      <c r="I5" t="str">
        <v>INFO 1012 INTRODUCTION TO SPREADSHEETS (1)</v>
      </c>
      <c r="J5" t="str">
        <v>BSAD 2520 PRINCIPLES OF MARKETING (3)</v>
      </c>
      <c r="K5" t="str">
        <v>Course not listed. Detail in comments (2 cr.)</v>
      </c>
      <c r="L5" t="str">
        <v>Course not listed. Detail in comments (2 cr.)</v>
      </c>
      <c r="M5" t="str">
        <v>ECED 1260 EARLY CHILDHOOD HEALTH, SAFETY &amp; NUTRITION (3)</v>
      </c>
      <c r="N5" t="str">
        <v>EDUC 1200 TRAUMA INFORMED PRACTICES IN EDUCATION (1)</v>
      </c>
      <c r="O5" t="str">
        <v>ACCT 2900 SPECIAL TOPICS (2)</v>
      </c>
    </row>
    <row r="6" spans="1:15">
      <c r="A6" t="str">
        <v>NASP 2430 OMAHA LANGUAGE III (3)</v>
      </c>
      <c r="B6" t="str">
        <v>NASP 2110 NATIVE AMERICAN LITERATURE (3)</v>
      </c>
      <c r="C6" t="str">
        <v>Course not listed. Detail in comments (1 cr.)</v>
      </c>
      <c r="D6" t="str">
        <v>Course not listed. Detail in comments (1 cr.)</v>
      </c>
      <c r="E6" t="str">
        <v>SPCH 1110 PUBLIC SPEAKING (3)</v>
      </c>
      <c r="F6" t="str">
        <v>Course not listed. Detail in comments (1 cr.)</v>
      </c>
      <c r="G6" t="str">
        <v>Course not listed. Detail in comments (4 cr.)</v>
      </c>
      <c r="H6" t="str">
        <v>BIOS 1200/1204 CONCEPTS OF ECOLOGY (4)</v>
      </c>
      <c r="I6" t="str">
        <v>INFO 1013 INTRODUCTION TO PRESENTATION SOFTWARE (1)</v>
      </c>
      <c r="J6" t="str">
        <v>CHEM 1050/1054 APPLIED ENVRIONMENTAL CHEMISTRY &amp; CONSERVATION BIOLOGY (4)</v>
      </c>
      <c r="K6" t="str">
        <v>Course not listed. Detail in comments (1 cr.)</v>
      </c>
      <c r="L6" t="str">
        <v>Course not listed. Detail in comments (1 cr.)</v>
      </c>
      <c r="M6" t="str">
        <v>ENGL 1040 CREATIVE WRITING (3)</v>
      </c>
      <c r="N6" t="str">
        <v>EDUC 1711 PRAXIS CORE (1)</v>
      </c>
      <c r="O6" t="str">
        <v>ACCT 2900 SPECIAL TOPICS (3)</v>
      </c>
    </row>
    <row r="7" spans="1:15">
      <c r="A7" t="str">
        <v>NASP 2440 OMAHA LANGUAGE IV (3)</v>
      </c>
      <c r="B7" t="str">
        <v>NASP 2120 NATIVE AMERICAN COMMUNITY-BASED RESEARCH (3)</v>
      </c>
      <c r="C7" t="str">
        <v>Exempt from requirement after speaking with Registrar. Detail in comments.</v>
      </c>
      <c r="D7" t="str">
        <v>Exempt from requirement after speaking with Registrar. Detail in comments.</v>
      </c>
      <c r="E7" t="str">
        <v>Course not listed. Detail in comments (4 cr.)</v>
      </c>
      <c r="F7" t="str">
        <v>Exempt from requirement after speaking with Registrar. Detail in comments.</v>
      </c>
      <c r="G7" t="str">
        <v>Course not listed. Detail in comments (3 cr.)</v>
      </c>
      <c r="H7" t="str">
        <v>BIOS 1210/1214 INTRODUCTION TO GEOLOGY (4)</v>
      </c>
      <c r="I7" t="str">
        <v>INFO 1200 INTRODUCTION TO PRODUCTIVITY SOFTWARE (3)</v>
      </c>
      <c r="J7" t="str">
        <v>CRIM 1010 INTRODUCTION TO CRIMINAL JUSTICE (3)</v>
      </c>
      <c r="K7" t="str">
        <v>Exempt from requirement after speaking with Registrar. Detail in comments.</v>
      </c>
      <c r="L7" t="str">
        <v>Exempt from requirement after speaking with Registrar. Detail in comments.</v>
      </c>
      <c r="M7" t="str">
        <v>HLTH 1010 INTRODUCTION TO HEALTHCARE (1)</v>
      </c>
      <c r="N7" t="str">
        <v>EDUC 2000 EDUCATIONAL PSYCHOLOGY (3)</v>
      </c>
      <c r="O7" t="str">
        <v>ACCT 2990 INTERNSHIP (1)</v>
      </c>
    </row>
    <row r="8" spans="1:15">
      <c r="A8" t="str">
        <v>NASP 2530 DAKOTA LANGUAGE III (3)</v>
      </c>
      <c r="B8" t="str">
        <v>NASP 2200 SANTEE DAKOTA TRIBAL HISTORY (3)</v>
      </c>
      <c r="E8" t="str">
        <v>Course not listed. Detail in comments (3 cr.)</v>
      </c>
      <c r="G8" t="str">
        <v>Course not listed. Detail in comments (2 cr.)</v>
      </c>
      <c r="H8" t="str">
        <v>BIOS 2250/2254 HUMAN ANATOMY AND PHYSIOLOGY I (4)</v>
      </c>
      <c r="I8" t="str">
        <v>INFO 1600 PRODUCTIVITY SOFTWARE II (3)</v>
      </c>
      <c r="J8" t="str">
        <v>CRIM 1020 INTRODUCTION TO CORRECTIONS (3)</v>
      </c>
      <c r="M8" t="str">
        <v>HLTH 1020 FIRST AID/CPR (1)</v>
      </c>
      <c r="N8" t="str">
        <v>EDUC 2030 MULTICULTURAL EDUCATION (3)</v>
      </c>
      <c r="O8" t="str">
        <v>ACCT 2990 INTERNSHIP (2)</v>
      </c>
    </row>
    <row r="9" spans="1:15">
      <c r="A9" t="str">
        <v>NASP 2540 DAKOTA LANGUAGE IV (3)</v>
      </c>
      <c r="B9" t="str">
        <v>NASP 2210 OMAHA TRIBAL HISTORY (3)</v>
      </c>
      <c r="E9" t="str">
        <v>Course not listed. Detail in comments (2 cr.)</v>
      </c>
      <c r="G9" t="str">
        <v>Course not listed. Detail in comments (1 cr.)</v>
      </c>
      <c r="H9" t="str">
        <v>BIOS 2260/2264 HUMAN ANATOMY AND PHYSIOLOGY II (4)</v>
      </c>
      <c r="I9" t="str">
        <v>INFO 2100 PROJECT MANAGEMENT (3)</v>
      </c>
      <c r="J9" t="str">
        <v>ECED 1160 EARLY LANGUAGE LITERACY (3)</v>
      </c>
      <c r="M9" t="str">
        <v>HLTH 1040 PHYSICAL ACTIVITY (1)</v>
      </c>
      <c r="N9" t="str">
        <v>EDUC 2050 THE EXCEPTIONAL LEARNER IN THE CLASSROOM (3)</v>
      </c>
      <c r="O9" t="str">
        <v>ACCT 2990 INTERNSHIP (3)</v>
      </c>
    </row>
    <row r="10" spans="1:15">
      <c r="A10" t="str">
        <v>Course not listed. Detail in comments (4 cr.)</v>
      </c>
      <c r="B10" t="str">
        <v>NASP 2220 PONCA TRIBAL HISTORY (3)</v>
      </c>
      <c r="E10" t="str">
        <v>Course not listed. Detail in comments (1 cr.)</v>
      </c>
      <c r="G10" t="str">
        <v>Exempt from requirement after speaking with Registrar. Detail in comments.</v>
      </c>
      <c r="H10" t="str">
        <v>BIOS 2460/2464 MICROBIOLOGY (4)</v>
      </c>
      <c r="I10" t="str">
        <v>INFO 2150 NETWORKING (3)</v>
      </c>
      <c r="J10" t="str">
        <v>ECED 2050 CHILDREN WITH EXCEPTIONALITIES (3)</v>
      </c>
      <c r="M10" t="str">
        <v>HLTH 1041 SOCIAL ACTIVITY (1)</v>
      </c>
      <c r="N10" t="str">
        <v>EDUC 2070 ADDITIONAL LANGUAGE ACQUISITION AND DEVELOPMENT (3)</v>
      </c>
      <c r="O10" t="str">
        <v>ACCT 2990 INTERNSHIP (4)</v>
      </c>
    </row>
    <row r="11" spans="1:15">
      <c r="A11" t="str">
        <v>Course not listed. Detail in comments (3 cr.)</v>
      </c>
      <c r="B11" t="str">
        <v>NASP 2230 DAKOTA CULTURE AND TRADITION (3)</v>
      </c>
      <c r="E11" t="str">
        <v>Exempt from requirement after speaking with Registrar. Detail in comments.</v>
      </c>
      <c r="H11" t="str">
        <v>CHEM 1050/1054 APPLIED ENVRIONMENTAL CHEMISTRY &amp; CONSERVATION BIOLOGY (4)</v>
      </c>
      <c r="I11" t="str">
        <v>INFO 2200 DATABASE MANAGEMENT SOFTWARE (3)</v>
      </c>
      <c r="J11" t="str">
        <v>ECED 2070 FAMILY AND COMMUNITY RELATIONSHIPS (3)</v>
      </c>
      <c r="M11" t="str">
        <v>HLTH 1042 TRADITIONAL NATIVE AMERICAN GAMES (1)</v>
      </c>
      <c r="N11" t="str">
        <v>EDUC 2800 PROFESSIONAL PRACTICUM (1)</v>
      </c>
      <c r="O11" t="str">
        <v>AGRI 1048 GARDENING (1)</v>
      </c>
    </row>
    <row r="12" spans="1:15">
      <c r="A12" t="str">
        <v>Course not listed. Detail in comments (2 cr.)</v>
      </c>
      <c r="B12" t="str">
        <v>NASP 2240 OMAHA CULTURE AND TRADITION (3)</v>
      </c>
      <c r="H12" t="str">
        <v>CHEM 1090/1094 GENERAL CHEMISTRY I (4)</v>
      </c>
      <c r="I12" t="str">
        <v>INFO 2300 TROUBLESHOOTING AND MAINTENANCE (3)</v>
      </c>
      <c r="J12" t="str">
        <v>ECON 2110 PRINCIPLES OF MACROECONOMICS (3)</v>
      </c>
      <c r="M12" t="str">
        <v>HLTH 1043 BEADING (1)</v>
      </c>
      <c r="N12" t="str">
        <v>NASP 1050 NATIVE AMERICAN WORLD VIEWS (3)</v>
      </c>
      <c r="O12" t="str">
        <v>AGRI 1150/1154 AQUACULTURE SCIENCE/ AQUACULTURE SCIENCE LAB (4)</v>
      </c>
    </row>
    <row r="13" spans="1:15">
      <c r="A13" t="str">
        <v>Course not listed. Detail in comments (1 cr.)</v>
      </c>
      <c r="B13" t="str">
        <v>NASP 2300 TRIBAL GOVERNMENT AND POLITICS (3)</v>
      </c>
      <c r="H13" t="str">
        <v>CHEM 1100/1104 GENERAL CHEMISTRY II (4)</v>
      </c>
      <c r="I13" t="str">
        <v>INFO 2400 WEB DESIGN (3)</v>
      </c>
      <c r="J13" t="str">
        <v>ENGL 1050 JOURNALISTIC WRITING (3)</v>
      </c>
      <c r="M13" t="str">
        <v>HLTH 1044 NATIVE AMERICAN CLOTHING DESIGN AND CONSTRUCTION (1)</v>
      </c>
      <c r="N13" t="str">
        <v>NASP 1060 ISSUES IN NATIVE AMERICAN PSYCHOLOGY (3)</v>
      </c>
      <c r="O13" t="str">
        <v>AGRI 1010/1014 DIVERSITY OF FOOD PRODUCTION SYSTEMS/DIVERSITY OF FOOD SYSTEMS LAB (4)</v>
      </c>
    </row>
    <row r="14" spans="1:15">
      <c r="A14" t="str">
        <v>Exempt from requirement after speaking with Registrar. Detail in comments.</v>
      </c>
      <c r="B14" t="str">
        <v>Course not listed. Detail in comments (4 cr.)</v>
      </c>
      <c r="H14" t="str">
        <v>PHYS 1100/1104 PHYSICAL SCIENCE (4)</v>
      </c>
      <c r="I14" t="str">
        <v>INFO 2420 INTRODUCTION TO COMPUTER AGE GRAPHIC DESIGN (3)</v>
      </c>
      <c r="J14" t="str">
        <v>GEOG 1010 WORLD REGIONAL GEOGRAPHY (3)</v>
      </c>
      <c r="M14" t="str">
        <v>HLTH 1044 NATIVE AMERICAN CLOTHING DESIGN AND CONSTRUCTION (2)</v>
      </c>
      <c r="N14" t="str">
        <v>NASP 1080 NATIVE AMERICAN EDUCATION (3)</v>
      </c>
      <c r="O14" t="str">
        <v>AGRI 1050 FOOD PERSERVATION (1)</v>
      </c>
    </row>
    <row r="15" spans="1:15">
      <c r="B15" t="str">
        <v>Course not listed. Detail in comments (3 cr.)</v>
      </c>
      <c r="H15" t="str">
        <v>PHYS 1200/1204 APPLIED PHYSICS (4)</v>
      </c>
      <c r="I15" t="str">
        <v>INFO 2500 ADVANCED WEBSITE DESIGN (3)</v>
      </c>
      <c r="J15" t="str">
        <v>HIST 1110 WORLD HISTORY I (3)</v>
      </c>
      <c r="M15" t="str">
        <v>HLTH 1044 NATIVE AMERICAN CLOTHING DESIGN AND CONSTRUCTION (3)</v>
      </c>
      <c r="N15" t="str">
        <v>PSYC 2030 DEVELOPMENTAL PSYCHOLOGY (3)</v>
      </c>
      <c r="O15" t="str">
        <v>AGRI 2340 NATIVE AMERICAN TRADITIONAL FOODS (3)</v>
      </c>
    </row>
    <row r="16" spans="1:15">
      <c r="B16" t="str">
        <v>Course not listed. Detail in comments (2 cr.)</v>
      </c>
      <c r="H16" t="str">
        <v>Course not listed. Detail in comments (4 cr.)</v>
      </c>
      <c r="I16" t="str">
        <v>Course not listed. Detail in comments (4 cr.)</v>
      </c>
      <c r="J16" t="str">
        <v>HIST 1111 WORLD HISTORY II (3)</v>
      </c>
      <c r="M16" t="str">
        <v>HLTH 1045 ARCHERY/HUNTING SAFETY (1)</v>
      </c>
      <c r="N16" t="str">
        <v>PSYC 2200 HUMAN DEVELOPMENT (3)</v>
      </c>
      <c r="O16" t="str">
        <v>AGRI 2900 SPECIAL TOPICS (1)</v>
      </c>
    </row>
    <row r="17" spans="2:15">
      <c r="B17" t="str">
        <v>Course not listed. Detail in comments (1 cr.)</v>
      </c>
      <c r="H17" t="str">
        <v>Course not listed. Detail in comments (3 cr.)</v>
      </c>
      <c r="I17" t="str">
        <v>Course not listed. Detail in comments (3 cr.)</v>
      </c>
      <c r="J17" t="str">
        <v>HIST 2010 AMERICAN HISTORY I (3)</v>
      </c>
      <c r="M17" t="str">
        <v>HLTH 1046 AIHEC (1)</v>
      </c>
      <c r="N17" t="str">
        <v>SOCI 2150 EXPLORING UNITY &amp; DIVERISTY (3)</v>
      </c>
      <c r="O17" t="str">
        <v>AGRI 2900 SPECIAL TOPICS (2)</v>
      </c>
    </row>
    <row r="18" spans="2:15">
      <c r="B18" t="str">
        <v>Exempt from requirement after speaking with Registrar. Detail in comments.</v>
      </c>
      <c r="H18" t="str">
        <v>Course not listed. Detail in comments (2 cr.)</v>
      </c>
      <c r="I18" t="str">
        <v>Course not listed. Detail in comments (2 cr.)</v>
      </c>
      <c r="J18" t="str">
        <v>HIST 2020 AMERICAN HISTORY II (3)</v>
      </c>
      <c r="M18" t="str">
        <v>HLTH 1047 FATHERHOOD AND MOTHERHOOD IS SACRED (1)</v>
      </c>
      <c r="N18" t="str">
        <v>Course not listed. Detail in comments (4 cr.)</v>
      </c>
      <c r="O18" t="str">
        <v>AGRI 2900 SPECIAL TOPICS (3)</v>
      </c>
    </row>
    <row r="19" spans="2:15">
      <c r="H19" t="str">
        <v>Course not listed. Detail in comments (1 cr.)</v>
      </c>
      <c r="I19" t="str">
        <v>Course not listed. Detail in comments (1 cr.)</v>
      </c>
      <c r="J19" t="str">
        <v>HMSV 2150 MULTICULTURAL COUNSELING (2)</v>
      </c>
      <c r="M19" t="str">
        <v>HLTH 1060 COMPREHENSIVE MEDICAL TERMINOLOGY (3)</v>
      </c>
      <c r="N19" t="str">
        <v>Course not listed. Detail in comments (3 cr.)</v>
      </c>
      <c r="O19" t="str">
        <v>AGRI 2990 INTERNSHIPS (1)</v>
      </c>
    </row>
    <row r="20" spans="2:15">
      <c r="H20" t="str">
        <v>Exempt from requirement after speaking with Registrar. Detail in comments.</v>
      </c>
      <c r="I20" t="str">
        <v>Exempt from requirement after speaking with Registrar. Detail in comments.</v>
      </c>
      <c r="J20" t="str">
        <v>IEVH 1010 INTRODUCTION TO NATURAL RESOURCES (3)</v>
      </c>
      <c r="M20" t="str">
        <v>HLTH 2300 INTRODUCTION TO NUTRITION (3)</v>
      </c>
      <c r="N20" t="str">
        <v>Course not listed. Detail in comments (2 cr.)</v>
      </c>
      <c r="O20" t="str">
        <v>AGRI 2990 INTERNSHIPS (2)</v>
      </c>
    </row>
    <row r="21" spans="2:15">
      <c r="J21" t="str">
        <v>IEVH 2020 ENVIRONMENTAL RESOURCE MANAGEMENT (3)</v>
      </c>
      <c r="M21" t="str">
        <v>HLTH 2310 HEALTH EDUCATION AND WELLNESS (3)</v>
      </c>
      <c r="N21" t="str">
        <v>Course not listed. Detail in comments (1 cr.)</v>
      </c>
      <c r="O21" t="str">
        <v>AGRI 2990 INTERNSHIPS (3)</v>
      </c>
    </row>
    <row r="22" spans="2:15">
      <c r="J22" t="str">
        <v>NASP 1070 NATIVE AMERICAN ARCHIVAL RESEARCH (3)</v>
      </c>
      <c r="M22" t="str">
        <v>NASP 1090 NATIVE AMERICAN ARTS (3)</v>
      </c>
      <c r="N22" t="str">
        <v>Exempt from requirement after speaking with Registrar. Detail in comments.</v>
      </c>
      <c r="O22" t="str">
        <v>AGRI 2990 INTERNSHIPS (4)</v>
      </c>
    </row>
    <row r="23" spans="2:15">
      <c r="J23" t="str">
        <v>NASP 2010 INTRODUCTION TO TRIBAL NATION BUILDING (3)</v>
      </c>
      <c r="M23" t="str">
        <v>NASP 1140 NATIVE AMERICAN SPIRITUALITY (3)</v>
      </c>
      <c r="O23" t="str">
        <v>ARTS 1010 INTRODUCTION TO THE VISUAL ARTS (3)</v>
      </c>
    </row>
    <row r="24" spans="2:15">
      <c r="J24" t="str">
        <v>NASP 2120 NATIVE AMERICAN COMMUNITY-BASED RESEARCH (3)</v>
      </c>
      <c r="M24" t="str">
        <v>NURA 1110 NURSE AIDE (4)</v>
      </c>
      <c r="O24" t="str">
        <v>ARTS 1050 INTRODUCTION TO ART HISTORY &amp; CRITICISM I (3)</v>
      </c>
    </row>
    <row r="25" spans="2:15">
      <c r="J25" t="str">
        <v>NASP 2300 TRIBAL GOVERNMENT AND POLITICS (3)</v>
      </c>
      <c r="M25" t="str">
        <v>NURA 1190 MEDICATION AIDE (3)</v>
      </c>
      <c r="O25" t="str">
        <v>ARTS 1060 INTRO TO ART HISTORY AND CRITICISM II (3)</v>
      </c>
    </row>
    <row r="26" spans="2:15">
      <c r="J26" t="str">
        <v>NASP 2810 CONTEMPORARY NATIVE ISSUES (3)</v>
      </c>
      <c r="M26" t="str">
        <v>Course not listed. Detail in comments (4 cr.)</v>
      </c>
      <c r="O26" t="str">
        <v>ARTS 1100 BASIC DESIGN (3)</v>
      </c>
    </row>
    <row r="27" spans="2:15">
      <c r="J27" t="str">
        <v>PHYS 2000 UNDERSTANDING AND OBSERVING WEATHER (3)</v>
      </c>
      <c r="M27" t="str">
        <v>Course not listed. Detail in comments (3 cr.)</v>
      </c>
      <c r="O27" t="str">
        <v>ARTS 1200 DRAWING (1)</v>
      </c>
    </row>
    <row r="28" spans="2:15">
      <c r="J28" t="str">
        <v>PHYS 2400 INTRODUCTION TO CLIMATE SCIENCE</v>
      </c>
      <c r="M28" t="str">
        <v>Course not listed. Detail in comments (2 cr.)</v>
      </c>
      <c r="O28" t="str">
        <v>ARTS 1200 DRAWING (2)</v>
      </c>
    </row>
    <row r="29" spans="2:15">
      <c r="J29" t="str">
        <v>POLS 1600 INTERNATIONAL RELATIONS (3)</v>
      </c>
      <c r="M29" t="str">
        <v>Course not listed. Detail in comments (1 cr.)</v>
      </c>
      <c r="O29" t="str">
        <v>ARTS 1200 DRAWING (3)</v>
      </c>
    </row>
    <row r="30" spans="2:15">
      <c r="J30" t="str">
        <v>SOCI 1010 INTRODUCTION TO SOCIOLOGY (3)</v>
      </c>
      <c r="M30" t="str">
        <v>Exempt from requirement after speaking with Registrar. Detail in comments.</v>
      </c>
      <c r="O30" t="str">
        <v>ARTS 1300 PAINTING (1)</v>
      </c>
    </row>
    <row r="31" spans="2:15">
      <c r="J31" t="str">
        <v>SOCI 1400 INTRODUCTION TO CULTURAL ANTHROPOLOGY (3)</v>
      </c>
      <c r="O31" t="str">
        <v>ARTS 1300 PAINTING (2)</v>
      </c>
    </row>
    <row r="32" spans="2:15">
      <c r="J32" t="str">
        <v>SOCI 2010 SOCIAL PROBLEMS (3)</v>
      </c>
      <c r="O32" t="str">
        <v>ARTS 1300 PAINTING (3)</v>
      </c>
    </row>
    <row r="33" spans="10:15">
      <c r="J33" t="str">
        <v>SOCI 2150 EXPLORING UNITY &amp; DIVERISTY (3)</v>
      </c>
      <c r="O33" t="str">
        <v>ARTS 1400 SCULPTURE (1)</v>
      </c>
    </row>
    <row r="34" spans="10:15">
      <c r="J34" t="str">
        <v>SPAN 1010 ELEMTENTARY SPANISH I (5)</v>
      </c>
      <c r="O34" t="str">
        <v>ARTS 1400 SCULPTURE (2)</v>
      </c>
    </row>
    <row r="35" spans="10:15">
      <c r="J35" t="str">
        <v>SPAN 1020 ELEMENTARY SPANISH II (5)</v>
      </c>
      <c r="O35" t="str">
        <v>ARTS 1400 SCULPTURE (3)</v>
      </c>
    </row>
    <row r="36" spans="10:15">
      <c r="J36" t="str">
        <v>SPAN 2010 INTERMEDIATE SPANISH I (3)</v>
      </c>
      <c r="O36" t="str">
        <v>ARTS 2900 SPECIAL TOPICS (1)</v>
      </c>
    </row>
    <row r="37" spans="10:15">
      <c r="J37" t="str">
        <v>SPAN 2020 INTERMEDIATE SPANISH II (3)</v>
      </c>
      <c r="O37" t="str">
        <v>ARTS 2900 SPECIAL TOPICS (2)</v>
      </c>
    </row>
    <row r="38" spans="10:15">
      <c r="J38" t="str">
        <v>Course not listed. Detail in comments (4 cr.)</v>
      </c>
      <c r="O38" t="str">
        <v>ARTS 2900 SPECIAL TOPICS (3)</v>
      </c>
    </row>
    <row r="39" spans="10:15">
      <c r="J39" t="str">
        <v>Course not listed. Detail in comments (3 cr.)</v>
      </c>
      <c r="O39" t="str">
        <v>ARTS 2990 INTERNSHIP (1)</v>
      </c>
    </row>
    <row r="40" spans="10:15">
      <c r="J40" t="str">
        <v>Course not listed. Detail in comments (2 cr.)</v>
      </c>
      <c r="O40" t="str">
        <v>ARTS 2990 INTERNSHIP (2)</v>
      </c>
    </row>
    <row r="41" spans="10:15">
      <c r="J41" t="str">
        <v>Course not listed. Detail in comments (1 cr.)</v>
      </c>
      <c r="O41" t="str">
        <v>ARTS 2990 INTERNSHIP (3)</v>
      </c>
    </row>
    <row r="42" spans="10:15">
      <c r="J42" t="str">
        <v>Exempt from requirement after speaking with Registrar. Detail in comments.</v>
      </c>
      <c r="O42" t="str">
        <v>ARTS 2990 INTERNSHIP (4)</v>
      </c>
    </row>
    <row r="43" spans="10:15">
      <c r="O43" t="str">
        <v>AUTO 1010 EXPLORATORY MECHANICS (3)</v>
      </c>
    </row>
    <row r="44" spans="10:15">
      <c r="O44" t="str">
        <v>AUTO 1020 AUTOMOTIVE POWER TRAIN (3)</v>
      </c>
    </row>
    <row r="45" spans="10:15">
      <c r="O45" t="str">
        <v>AUTO 2900 SPECIAL TOPICS (1)</v>
      </c>
    </row>
    <row r="46" spans="10:15">
      <c r="O46" t="str">
        <v>AUTO 2900 SPECIAL TOPICS (2)</v>
      </c>
    </row>
    <row r="47" spans="10:15">
      <c r="O47" t="str">
        <v>AUTO 2900 SPECIAL TOPICS (3)</v>
      </c>
    </row>
    <row r="48" spans="10:15">
      <c r="O48" t="str">
        <v>AUTO 2990 INTERNSHIP (1)</v>
      </c>
    </row>
    <row r="49" spans="15:15">
      <c r="O49" t="str">
        <v>AUTO 2990 INTERNSHIP (2)</v>
      </c>
    </row>
    <row r="50" spans="15:15">
      <c r="O50" t="str">
        <v>AUTO 2990 INTERNSHIP (3)</v>
      </c>
    </row>
    <row r="51" spans="15:15">
      <c r="O51" t="str">
        <v>AUTO 2990 INTERNSHIP (4)</v>
      </c>
    </row>
    <row r="52" spans="15:15">
      <c r="O52" t="str">
        <v>BIOS 1010/1014 GENERAL BIOLOGY (4)</v>
      </c>
    </row>
    <row r="53" spans="15:15">
      <c r="O53" t="str">
        <v>BIOS 1110/1114 GENERAL BOTANY (4)</v>
      </c>
    </row>
    <row r="54" spans="15:15">
      <c r="O54" t="str">
        <v>BIOS 1200/1204 CONCEPTS OF ECOLOGY (4)</v>
      </c>
    </row>
    <row r="55" spans="15:15">
      <c r="O55" t="str">
        <v>BIOS 1210/1214 INTRODUCTION TO GEOLOGY (4)</v>
      </c>
    </row>
    <row r="56" spans="15:15">
      <c r="O56" t="str">
        <v>BIOS 2030 INTRODUCTION TO ENVIRONMENTAL ISSUES (3)</v>
      </c>
    </row>
    <row r="57" spans="15:15">
      <c r="O57" t="str">
        <v>BIOS 2250/2254 HUMAN ANATOMY AND PHYSIOLOGY I (4)</v>
      </c>
    </row>
    <row r="58" spans="15:15">
      <c r="O58" t="str">
        <v>BIOS 2260/2264 HUMAN ANATOMY AND PHYSIOLOGY II (4)</v>
      </c>
    </row>
    <row r="59" spans="15:15">
      <c r="O59" t="str">
        <v>BIOS 2460/2464 MICROBIOLOGY (4)</v>
      </c>
    </row>
    <row r="60" spans="15:15">
      <c r="O60" t="str">
        <v>BIOS 2900 SPECIAL TOPICS (1)</v>
      </c>
    </row>
    <row r="61" spans="15:15">
      <c r="O61" t="str">
        <v>BIOS 2900 SPECIAL TOPICS (2)</v>
      </c>
    </row>
    <row r="62" spans="15:15">
      <c r="O62" t="str">
        <v>BIOS 2900 SPECIAL TOPICS (3)</v>
      </c>
    </row>
    <row r="63" spans="15:15">
      <c r="O63" t="str">
        <v>BIOS 2990 INTERNSHIP (1)</v>
      </c>
    </row>
    <row r="64" spans="15:15">
      <c r="O64" t="str">
        <v>BIOS 2990 INTERNSHIP (2)</v>
      </c>
    </row>
    <row r="65" spans="15:15">
      <c r="O65" t="str">
        <v>BIOS 2990 INTERNSHIP (3)</v>
      </c>
    </row>
    <row r="66" spans="15:15">
      <c r="O66" t="str">
        <v>BIOS 2990 INTERNSHIP (4)</v>
      </c>
    </row>
    <row r="67" spans="15:15">
      <c r="O67" t="str">
        <v>BSAD 1040 PERSONAL FINANCE (3)</v>
      </c>
    </row>
    <row r="68" spans="15:15">
      <c r="O68" t="str">
        <v>BSAD 1050 INTRODUCTION TO BUSINESS (3)</v>
      </c>
    </row>
    <row r="69" spans="15:15">
      <c r="O69" t="str">
        <v>BSAD 2050 BUSINESS COMMUNICATION (3)</v>
      </c>
    </row>
    <row r="70" spans="15:15">
      <c r="O70" t="str">
        <v>BSAD 2310 ETHICS (3)</v>
      </c>
    </row>
    <row r="71" spans="15:15">
      <c r="O71" t="str">
        <v>BSAD 2520 PRINCIPLES OF MARKETING (3)</v>
      </c>
    </row>
    <row r="72" spans="15:15">
      <c r="O72" t="str">
        <v>BSAD 2540 PRINCIPLES OF MANAGEMENT (3)</v>
      </c>
    </row>
    <row r="73" spans="15:15">
      <c r="O73" t="str">
        <v>BSAD 2700 BUSINESS LAW I (3)</v>
      </c>
    </row>
    <row r="74" spans="15:15">
      <c r="O74" t="str">
        <v>BSAD 2710 BUSINESS LAW II (3)</v>
      </c>
    </row>
    <row r="75" spans="15:15">
      <c r="O75" t="str">
        <v>BSAD 2900 SPECIAL TOPICS (1)</v>
      </c>
    </row>
    <row r="76" spans="15:15">
      <c r="O76" t="str">
        <v>BSAD 2900 SPECIAL TOPICS (2)</v>
      </c>
    </row>
    <row r="77" spans="15:15">
      <c r="O77" t="str">
        <v>BSAD 2900 SPECIAL TOPICS (3)</v>
      </c>
    </row>
    <row r="78" spans="15:15">
      <c r="O78" t="str">
        <v>BSAD 2990 INTERNSHIP (1)</v>
      </c>
    </row>
    <row r="79" spans="15:15">
      <c r="O79" t="str">
        <v>BSAD 2990 INTERNSHIP (2)</v>
      </c>
    </row>
    <row r="80" spans="15:15">
      <c r="O80" t="str">
        <v>BSAD 2990 INTERNSHIP (3)</v>
      </c>
    </row>
    <row r="81" spans="15:15">
      <c r="O81" t="str">
        <v>BSAD 2990 INTERNSHIP (4)</v>
      </c>
    </row>
    <row r="82" spans="15:15">
      <c r="O82" t="str">
        <v>CHEM 1050/1054 APPLIED ENVRIONMENTAL CHEMISTRY &amp; CONSERVATION BIOLOGY (4)</v>
      </c>
    </row>
    <row r="83" spans="15:15">
      <c r="O83" t="str">
        <v>CHEM 1090/1094 GENERAL CHEMISTRY I (4)</v>
      </c>
    </row>
    <row r="84" spans="15:15">
      <c r="O84" t="str">
        <v>CHEM 1100/1104 GENERAL CHEMISTRY II (4)</v>
      </c>
    </row>
    <row r="85" spans="15:15">
      <c r="O85" t="str">
        <v>CHEM 2510 ORGANIC CHEMISTRY I / CHEM 2514 ORGANIC CHEMISTRY I LAB (4)</v>
      </c>
    </row>
    <row r="86" spans="15:15">
      <c r="O86" t="str">
        <v>CHEM 2900 SPECIAL TOPICS (1)</v>
      </c>
    </row>
    <row r="87" spans="15:15">
      <c r="O87" t="str">
        <v>CHEM 2900 SPECIAL TOPICS (2)</v>
      </c>
    </row>
    <row r="88" spans="15:15">
      <c r="O88" t="str">
        <v>CHEM 2900 SPECIAL TOPICS (3)</v>
      </c>
    </row>
    <row r="89" spans="15:15">
      <c r="O89" t="str">
        <v>CHEM 2990 INTERNSHIP (1)</v>
      </c>
    </row>
    <row r="90" spans="15:15">
      <c r="O90" t="str">
        <v>CHEM 2990 INTERNSHIP (2)</v>
      </c>
    </row>
    <row r="91" spans="15:15">
      <c r="O91" t="str">
        <v>CHEM 2990 INTERNSHIP (3)</v>
      </c>
    </row>
    <row r="92" spans="15:15">
      <c r="O92" t="str">
        <v>CHEM 2990 INTERNSHIP (4)</v>
      </c>
    </row>
    <row r="93" spans="15:15">
      <c r="O93" t="str">
        <v>CNST 1000 CONSTRUCTION SAFETY (1)</v>
      </c>
    </row>
    <row r="94" spans="15:15">
      <c r="O94" t="str">
        <v>CNST 1010 FUNDAMENTALS OF CARPENTRY (3)</v>
      </c>
    </row>
    <row r="95" spans="15:15">
      <c r="O95" t="str">
        <v>CNST 1020 CONSTRUCTION THEORY (3)</v>
      </c>
    </row>
    <row r="96" spans="15:15">
      <c r="O96" t="str">
        <v>CNST 1030 BLUEPRINT READING (3)</v>
      </c>
    </row>
    <row r="97" spans="15:15">
      <c r="O97" t="str">
        <v>CNST 1040 PRACTICAL CARPENTRY I (3)</v>
      </c>
    </row>
    <row r="98" spans="15:15">
      <c r="O98" t="str">
        <v>CNST 1050 FRAMING AND EXTERIOR FINISHING (3)</v>
      </c>
    </row>
    <row r="99" spans="15:15">
      <c r="O99" t="str">
        <v>CNST 1070 PRACTICAL CARPENTRY II (3)</v>
      </c>
    </row>
    <row r="100" spans="15:15">
      <c r="O100" t="str">
        <v>CNST 1080 PRACTICAL CARPENTRY III (3)</v>
      </c>
    </row>
    <row r="101" spans="15:15">
      <c r="O101" t="str">
        <v>CNST 1090 INTERIOR FINISHING (3)</v>
      </c>
    </row>
    <row r="102" spans="15:15">
      <c r="O102" t="str">
        <v>CNST 2900 SPECIAL TOPICS (1)</v>
      </c>
    </row>
    <row r="103" spans="15:15">
      <c r="O103" t="str">
        <v>CNST 2900 SPECIAL TOPICS (2)</v>
      </c>
    </row>
    <row r="104" spans="15:15">
      <c r="O104" t="str">
        <v>CNST 2900 SPECIAL TOPICS (3)</v>
      </c>
    </row>
    <row r="105" spans="15:15">
      <c r="O105" t="str">
        <v>CNST 2990 INTERNSHIP (1)</v>
      </c>
    </row>
    <row r="106" spans="15:15">
      <c r="O106" t="str">
        <v>CNST 2990 INTERNSHIP (2)</v>
      </c>
    </row>
    <row r="107" spans="15:15">
      <c r="O107" t="str">
        <v>CNST 2990 INTERNSHIP (3)</v>
      </c>
    </row>
    <row r="108" spans="15:15">
      <c r="O108" t="str">
        <v>CNST 2990 INTERNSHIP (4)</v>
      </c>
    </row>
    <row r="109" spans="15:15">
      <c r="O109" t="str">
        <v>CRIM 1010 INTRODUCTION TO CRIMINAL JUSTICE (3)</v>
      </c>
    </row>
    <row r="110" spans="15:15">
      <c r="O110" t="str">
        <v>CRIM 1020 INTRODUCTION TO CORRECTIONS (3)</v>
      </c>
    </row>
    <row r="111" spans="15:15">
      <c r="O111" t="str">
        <v>CRIM 2030 POLICE AND SOCIETY (3)</v>
      </c>
    </row>
    <row r="112" spans="15:15">
      <c r="O112" t="str">
        <v>CRIM 2100 JUVENILLE JUSTICE (3)</v>
      </c>
    </row>
    <row r="113" spans="15:15">
      <c r="O113" t="str">
        <v>CRIM 2900 SPECIAL TOPICS (1)</v>
      </c>
    </row>
    <row r="114" spans="15:15">
      <c r="O114" t="str">
        <v>CRIM 2900 SPECIAL TOPICS (2)</v>
      </c>
    </row>
    <row r="115" spans="15:15">
      <c r="O115" t="str">
        <v>CRIM 2900 SPECIAL TOPICS (3)</v>
      </c>
    </row>
    <row r="116" spans="15:15">
      <c r="O116" t="str">
        <v>CRIM 2990 INTERNSHIP (1)</v>
      </c>
    </row>
    <row r="117" spans="15:15">
      <c r="O117" t="str">
        <v>CRIM 2990 INTERNSHIP (2)</v>
      </c>
    </row>
    <row r="118" spans="15:15">
      <c r="O118" t="str">
        <v>CRIM 2990 INTERNSHIP (3)</v>
      </c>
    </row>
    <row r="119" spans="15:15">
      <c r="O119" t="str">
        <v>CRIM 2990 INTERNSHIP (4)</v>
      </c>
    </row>
    <row r="120" spans="15:15">
      <c r="O120" t="str">
        <v>ECED 1050 EXPRESSIVE ARTS (3)</v>
      </c>
    </row>
    <row r="121" spans="15:15">
      <c r="O121" t="str">
        <v>ECED 1060 OBSERVATION, ASSESSMENT, AND GUIDANCE (3)</v>
      </c>
    </row>
    <row r="122" spans="15:15">
      <c r="O122" t="str">
        <v>ECED 1110 INFANT/TODDLER DEVELOPMENT (3)</v>
      </c>
    </row>
    <row r="123" spans="15:15">
      <c r="O123" t="str">
        <v>ECED 1120 PRESCHOOL CHILD DEVELOPMENT (2)</v>
      </c>
    </row>
    <row r="124" spans="15:15">
      <c r="O124" t="str">
        <v>ECED 1150 INTRODUCTION TO EARLY CHILDHOOD EDUCATION (3)</v>
      </c>
    </row>
    <row r="125" spans="15:15">
      <c r="O125" t="str">
        <v>ECED 1160 EARLY LANGUAGE LITERACY (3)</v>
      </c>
    </row>
    <row r="126" spans="15:15">
      <c r="O126" t="str">
        <v>ECED 1220 PRE-PRACTICUM (1)</v>
      </c>
    </row>
    <row r="127" spans="15:15">
      <c r="O127" t="str">
        <v>ECED 1230 SCHOOL AGE CHILD DEVELOPMENT (2)</v>
      </c>
    </row>
    <row r="128" spans="15:15">
      <c r="O128" t="str">
        <v>ECED 1260 EARLY CHILDHOOD HEALTH, SAFETY &amp; NUTRITION (3)</v>
      </c>
    </row>
    <row r="129" spans="15:15">
      <c r="O129" t="str">
        <v>ECED 1610 INFANT PRACTICUM (1)</v>
      </c>
    </row>
    <row r="130" spans="15:15">
      <c r="O130" t="str">
        <v>ECED 1620 TODDLER PRACTICUM (1)</v>
      </c>
    </row>
    <row r="131" spans="15:15">
      <c r="O131" t="str">
        <v>ECED 1630 PRESCHOOL PRACTICUM (1)</v>
      </c>
    </row>
    <row r="132" spans="15:15">
      <c r="O132" t="str">
        <v>ECED 1640 SCHOOL-AGE PRACTICUM (1)</v>
      </c>
    </row>
    <row r="133" spans="15:15">
      <c r="O133" t="str">
        <v>ECED 2060 EARLY CHILDHOOD EDUCATION CURRICULUM PLANNING (3)</v>
      </c>
    </row>
    <row r="134" spans="15:15">
      <c r="O134" t="str">
        <v>ECED 2070 FAMILY AND COMMUNITY RELATIONSHIPS (3)</v>
      </c>
    </row>
    <row r="135" spans="15:15">
      <c r="O135" t="str">
        <v>ECED 2090 CDA PROFESSIONAL PORTFOLIO: PRESCHOOL</v>
      </c>
    </row>
    <row r="136" spans="15:15">
      <c r="O136" t="str">
        <v>ECED 2450 EARLY CHILDHOOD ADMINISTRATION (3)</v>
      </c>
    </row>
    <row r="137" spans="15:15">
      <c r="O137" t="str">
        <v>ECED 2900 SPECIAL TOPICS (1)</v>
      </c>
    </row>
    <row r="138" spans="15:15">
      <c r="O138" t="str">
        <v>ECED 2900 SPECIAL TOPICS (2)</v>
      </c>
    </row>
    <row r="139" spans="15:15">
      <c r="O139" t="str">
        <v>ECED 2900 SPECIAL TOPICS (3)</v>
      </c>
    </row>
    <row r="140" spans="15:15">
      <c r="O140" t="str">
        <v>ECED 2990 INTERNSHIP (1)</v>
      </c>
    </row>
    <row r="141" spans="15:15">
      <c r="O141" t="str">
        <v>ECED 2990 INTERNSHIP (2)</v>
      </c>
    </row>
    <row r="142" spans="15:15">
      <c r="O142" t="str">
        <v>ECED 2990 INTERNSHIP (3)</v>
      </c>
    </row>
    <row r="143" spans="15:15">
      <c r="O143" t="str">
        <v>ECED 2990 INTERNSHIP (4)</v>
      </c>
    </row>
    <row r="144" spans="15:15">
      <c r="O144" t="str">
        <v>ECON 2110 PRINCIPLES OF MACROECONOMICS (3)</v>
      </c>
    </row>
    <row r="145" spans="15:15">
      <c r="O145" t="str">
        <v>ECON 2120 PRINCIPLES OF MICROECONOMICS (3)</v>
      </c>
    </row>
    <row r="146" spans="15:15">
      <c r="O146" t="str">
        <v>ECON 2900 SPECIAL TOPICS (1)</v>
      </c>
    </row>
    <row r="147" spans="15:15">
      <c r="O147" t="str">
        <v>ECON 2900 SPECIAL TOPICS (2)</v>
      </c>
    </row>
    <row r="148" spans="15:15">
      <c r="O148" t="str">
        <v>ECON 2900 SPECIAL TOPICS (3)</v>
      </c>
    </row>
    <row r="149" spans="15:15">
      <c r="O149" t="str">
        <v>ECON 2990 INTERNSHIP (1)</v>
      </c>
    </row>
    <row r="150" spans="15:15">
      <c r="O150" t="str">
        <v>ECON 2990 INTERNSHIP (2)</v>
      </c>
    </row>
    <row r="151" spans="15:15">
      <c r="O151" t="str">
        <v>ECON 2990 INTERNSHIP (3)</v>
      </c>
    </row>
    <row r="152" spans="15:15">
      <c r="O152" t="str">
        <v>ECON 2990 INTERNSHIP (4)</v>
      </c>
    </row>
    <row r="153" spans="15:15">
      <c r="O153" t="str">
        <v>EDUC 1700 PROFESSIONAL PRACTICUM (1)</v>
      </c>
    </row>
    <row r="154" spans="15:15">
      <c r="O154" t="str">
        <v>EDUC 2590 INSTRUCTIONAL TECHHNOLOGY (3)</v>
      </c>
    </row>
    <row r="155" spans="15:15">
      <c r="O155" t="str">
        <v>EDUC 2700 ONLINE TEACHING CERTIFICATE (3)</v>
      </c>
    </row>
    <row r="156" spans="15:15">
      <c r="O156" t="str">
        <v>EDUC 2720 ONLINE TEACHING CERTIFICATE II: ENGAGING STUDENTS IN ONLINE LEARNING (3)</v>
      </c>
    </row>
    <row r="157" spans="15:15">
      <c r="O157" t="str">
        <v>EDUC 2900 SPECIAL TOPICS (1)</v>
      </c>
    </row>
    <row r="158" spans="15:15">
      <c r="O158" t="str">
        <v>EDUC 2900 SPECIAL TOPICS (2)</v>
      </c>
    </row>
    <row r="159" spans="15:15">
      <c r="O159" t="str">
        <v>EDUC 2900 SPECIAL TOPICS (3)</v>
      </c>
    </row>
    <row r="160" spans="15:15">
      <c r="O160" t="str">
        <v>EDUC 2990 INTERNSHIP (1)</v>
      </c>
    </row>
    <row r="161" spans="15:15">
      <c r="O161" t="str">
        <v>EDUC 2990 INTERNSHIP (2)</v>
      </c>
    </row>
    <row r="162" spans="15:15">
      <c r="O162" t="str">
        <v>EDUC 2990 INTERNSHIP (3)</v>
      </c>
    </row>
    <row r="163" spans="15:15">
      <c r="O163" t="str">
        <v>EDUC 2990 INTERNSHIP (4)</v>
      </c>
    </row>
    <row r="164" spans="15:15">
      <c r="O164" t="str">
        <v>ENGL 1040 CREATIVE WRITING (3)</v>
      </c>
    </row>
    <row r="165" spans="15:15">
      <c r="O165" t="str">
        <v>ENGL 1050 JOURNALISTIC WRITING (3)</v>
      </c>
    </row>
    <row r="166" spans="15:15">
      <c r="O166" t="str">
        <v>ENGL 1150 CRITICAL THINKING (3)</v>
      </c>
    </row>
    <row r="167" spans="15:15">
      <c r="O167" t="str">
        <v>ENGL 2100 INTRODUCTION TO LITERATURE (3)</v>
      </c>
    </row>
    <row r="168" spans="15:15">
      <c r="O168" t="str">
        <v>ENGL 2170 AMERIAN LITERATURE SINCE 1865 (3)</v>
      </c>
    </row>
    <row r="169" spans="15:15">
      <c r="O169" t="str">
        <v>ENGL 2400 TECHNICAL WRITING (2)</v>
      </c>
    </row>
    <row r="170" spans="15:15">
      <c r="O170" t="str">
        <v>ENGL 2900 SPECIAL TOPICS (1)</v>
      </c>
    </row>
    <row r="171" spans="15:15">
      <c r="O171" t="str">
        <v>ENGL 2900 SPECIAL TOPICS (2)</v>
      </c>
    </row>
    <row r="172" spans="15:15">
      <c r="O172" t="str">
        <v>ENGL 2900 SPECIAL TOPICS (3)</v>
      </c>
    </row>
    <row r="173" spans="15:15">
      <c r="O173" t="str">
        <v>ENGL 2990 INTERNSHIP (1)</v>
      </c>
    </row>
    <row r="174" spans="15:15">
      <c r="O174" t="str">
        <v>ENGL 2990 INTERNSHIP (2)</v>
      </c>
    </row>
    <row r="175" spans="15:15">
      <c r="O175" t="str">
        <v>ENGL 2990 INTERNSHIP (3)</v>
      </c>
    </row>
    <row r="176" spans="15:15">
      <c r="O176" t="str">
        <v>ENGL 2990 INTERNSHIP (4)</v>
      </c>
    </row>
    <row r="177" spans="15:15">
      <c r="O177" t="str">
        <v>ENTR 1050 INTRODUCTION TO ENTREPRENEURSHIP (3)</v>
      </c>
    </row>
    <row r="178" spans="15:15">
      <c r="O178" t="str">
        <v>ENTR 2030 ENTREPRENEURSHIP ACCOUNTING (3)</v>
      </c>
    </row>
    <row r="179" spans="15:15">
      <c r="O179" t="str">
        <v>ENTR 2040 ENTREPRENEURSHIP FEASIBILITY STUDY (3)</v>
      </c>
    </row>
    <row r="180" spans="15:15">
      <c r="O180" t="str">
        <v>ENTR 2050 MARKETING FOR THE ENTREPRENEUR (3)</v>
      </c>
    </row>
    <row r="181" spans="15:15">
      <c r="O181" t="str">
        <v>ENTR 2060 ENTREPRENEURSHIP LEGAL ISSUES (3)</v>
      </c>
    </row>
    <row r="182" spans="15:15">
      <c r="O182" t="str">
        <v>ENTR 2090 ENTREPRENEURSHIP BUSINESS PLAN (3)</v>
      </c>
    </row>
    <row r="183" spans="15:15">
      <c r="O183" t="str">
        <v>ENTR 2900 SPECIAL TOPICS (1)</v>
      </c>
    </row>
    <row r="184" spans="15:15">
      <c r="O184" t="str">
        <v>ENTR 2900 SPECIAL TOPICS (2)</v>
      </c>
    </row>
    <row r="185" spans="15:15">
      <c r="O185" t="str">
        <v>ENTR 2900 SPECIAL TOPICS (3)</v>
      </c>
    </row>
    <row r="186" spans="15:15">
      <c r="O186" t="str">
        <v>ENTR 2990 INTERNSHIP (1)</v>
      </c>
    </row>
    <row r="187" spans="15:15">
      <c r="O187" t="str">
        <v>ENTR 2990 INTERNSHIP (2)</v>
      </c>
    </row>
    <row r="188" spans="15:15">
      <c r="O188" t="str">
        <v>ENTR 2990 INTERNSHIP (3)</v>
      </c>
    </row>
    <row r="189" spans="15:15">
      <c r="O189" t="str">
        <v>ENTR 2990 INTERNSHIP (4)</v>
      </c>
    </row>
    <row r="190" spans="15:15">
      <c r="O190" t="str">
        <v>GEOG 1010 WORLD REGIONAL GEOGRAPHY (3)</v>
      </c>
    </row>
    <row r="191" spans="15:15">
      <c r="O191" t="str">
        <v>GEOG 2900 SPECIAL TOPICS (1)</v>
      </c>
    </row>
    <row r="192" spans="15:15">
      <c r="O192" t="str">
        <v>GEOG 2900 SPECIAL TOPICS (2)</v>
      </c>
    </row>
    <row r="193" spans="15:15">
      <c r="O193" t="str">
        <v>GEOG 2900 SPECIAL TOPICS (3)</v>
      </c>
    </row>
    <row r="194" spans="15:15">
      <c r="O194" t="str">
        <v>GEOG 2990 INTERNSHIP (1)</v>
      </c>
    </row>
    <row r="195" spans="15:15">
      <c r="O195" t="str">
        <v>GEOG 2990 INTERNSHIP (2)</v>
      </c>
    </row>
    <row r="196" spans="15:15">
      <c r="O196" t="str">
        <v>GEOG 2990 INTERNSHIP (3)</v>
      </c>
    </row>
    <row r="197" spans="15:15">
      <c r="O197" t="str">
        <v>GEOG 2990 INTERNSHIP (4)</v>
      </c>
    </row>
    <row r="198" spans="15:15">
      <c r="O198" t="str">
        <v>HIST 1110 WORLD HISTORY I (3)</v>
      </c>
    </row>
    <row r="199" spans="15:15">
      <c r="O199" t="str">
        <v>HIST 1111 WORLD HISTORY II (3)</v>
      </c>
    </row>
    <row r="200" spans="15:15">
      <c r="O200" t="str">
        <v>HIST 2010 AMERICAN HISTORY I (3)</v>
      </c>
    </row>
    <row r="201" spans="15:15">
      <c r="O201" t="str">
        <v>HIST 2020 AMERICAN HISTORY II (3)</v>
      </c>
    </row>
    <row r="202" spans="15:15">
      <c r="O202" t="str">
        <v>HIST 2900 SPECIAL TOPICS (1)</v>
      </c>
    </row>
    <row r="203" spans="15:15">
      <c r="O203" t="str">
        <v>HIST 2900 SPECIAL TOPICS (2)</v>
      </c>
    </row>
    <row r="204" spans="15:15">
      <c r="O204" t="str">
        <v>HIST 2900 SPECIAL TOPICS (3)</v>
      </c>
    </row>
    <row r="205" spans="15:15">
      <c r="O205" t="str">
        <v>HIST 2990 INTERNSHIP (1)</v>
      </c>
    </row>
    <row r="206" spans="15:15">
      <c r="O206" t="str">
        <v>HIST 2990 INTERNSHIP (2)</v>
      </c>
    </row>
    <row r="207" spans="15:15">
      <c r="O207" t="str">
        <v>HIST 2990 INTERNSHIP (3)</v>
      </c>
    </row>
    <row r="208" spans="15:15">
      <c r="O208" t="str">
        <v>HIST 2990 INTERNSHIP (4)</v>
      </c>
    </row>
    <row r="209" spans="15:15">
      <c r="O209" t="str">
        <v>HLTH 1010 INTRODUCTION TO HEALTHCARE (1)</v>
      </c>
    </row>
    <row r="210" spans="15:15">
      <c r="O210" t="str">
        <v>HLTH 1020 FIRST AID/CPR (1)</v>
      </c>
    </row>
    <row r="211" spans="15:15">
      <c r="O211" t="str">
        <v>HLTH 1040 PHYSICAL ACTIVITY (1)</v>
      </c>
    </row>
    <row r="212" spans="15:15">
      <c r="O212" t="str">
        <v>HLTH 1041 SOCIAL ACTIVITY (1)</v>
      </c>
    </row>
    <row r="213" spans="15:15">
      <c r="O213" t="str">
        <v>HLTH 1042 TRADITIONAL NATIVE AMERICAN GAMES (1)</v>
      </c>
    </row>
    <row r="214" spans="15:15">
      <c r="O214" t="str">
        <v>HLTH 1043 BEADING (1)</v>
      </c>
    </row>
    <row r="215" spans="15:15">
      <c r="O215" t="str">
        <v>HLTH 1044 NATIVE AMERICAN CLOTHING DESIGN AND CONSTRUCTION (1)</v>
      </c>
    </row>
    <row r="216" spans="15:15">
      <c r="O216" t="str">
        <v>HLTH 1044 NATIVE AMERICAN CLOTHING DESIGN AND CONSTRUCTION (2)</v>
      </c>
    </row>
    <row r="217" spans="15:15">
      <c r="O217" t="str">
        <v>HLTH 1044 NATIVE AMERICAN CLOTHING DESIGN AND CONSTRUCTION (3)</v>
      </c>
    </row>
    <row r="218" spans="15:15">
      <c r="O218" t="str">
        <v>HLTH 1045 ARCHERY/HUNTING SAFETY (1)</v>
      </c>
    </row>
    <row r="219" spans="15:15">
      <c r="O219" t="str">
        <v>HLTH 1046 AIHEC (1)</v>
      </c>
    </row>
    <row r="220" spans="15:15">
      <c r="O220" t="str">
        <v>HLTH 1047 FATHERHOOD AND MOTHERHOOD IS SACRED (1)</v>
      </c>
    </row>
    <row r="221" spans="15:15">
      <c r="O221" t="str">
        <v>HLTH 1060 COMPREHENSIVE MEDICAL TERMINOLOGY (3)</v>
      </c>
    </row>
    <row r="222" spans="15:15">
      <c r="O222" t="str">
        <v>HLTH 2300 INTRODUCTION TO NUTRITION (3)</v>
      </c>
    </row>
    <row r="223" spans="15:15">
      <c r="O223" t="str">
        <v>HLTH 2310 HEALTH EDUCATION AND WELLNESS (3)</v>
      </c>
    </row>
    <row r="224" spans="15:15">
      <c r="O224" t="str">
        <v>HLTH 2900 SPECIAL TOPICS (1</v>
      </c>
    </row>
    <row r="225" spans="15:15">
      <c r="O225" t="str">
        <v>HLTH 2900 SPECIAL TOPICS (2)</v>
      </c>
    </row>
    <row r="226" spans="15:15">
      <c r="O226" t="str">
        <v>HLTH 2900 SPECIAL TOPICS (3)</v>
      </c>
    </row>
    <row r="227" spans="15:15">
      <c r="O227" t="str">
        <v>HLTH 2990 INTERNSHIP (1)</v>
      </c>
    </row>
    <row r="228" spans="15:15">
      <c r="O228" t="str">
        <v>HLTH 2990 INTERNSHIP (2)</v>
      </c>
    </row>
    <row r="229" spans="15:15">
      <c r="O229" t="str">
        <v>HLTH 2990 INTERNSHIP (3)</v>
      </c>
    </row>
    <row r="230" spans="15:15">
      <c r="O230" t="str">
        <v>HLTH 2990 INTERNSHIP (4)</v>
      </c>
    </row>
    <row r="231" spans="15:15">
      <c r="O231" t="str">
        <v>HMSV 1010 INTRODUCTION TO NATIVE AMERICAN HUMAN SERVICES (3)</v>
      </c>
    </row>
    <row r="232" spans="15:15">
      <c r="O232" t="str">
        <v>HMSV 1200 INTRODUCTION TO COUNSELING TECHNIQUES (3)</v>
      </c>
    </row>
    <row r="233" spans="15:15">
      <c r="O233" t="str">
        <v>HMSV 2010 INDIAN CHILD WELFARE ACT (ICWA) (3)</v>
      </c>
    </row>
    <row r="234" spans="15:15">
      <c r="O234" t="str">
        <v>HMSV 2100 STRATEGIES IN GROUP COUNSELING (3)</v>
      </c>
    </row>
    <row r="235" spans="15:15">
      <c r="O235" t="str">
        <v>HMSV 2150 MULTICULTURAL COUNSELING (2)</v>
      </c>
    </row>
    <row r="236" spans="15:15">
      <c r="O236" t="str">
        <v>HMSV 2250 ALCOHOL/DRUG ASSESSMENT, CASE PLANNING &amp; MANAGEMENT (2)</v>
      </c>
    </row>
    <row r="237" spans="15:15">
      <c r="O237" t="str">
        <v>HMSV 2300 INTRODUCTION TO FAMILY COUNSELING (3)</v>
      </c>
    </row>
    <row r="238" spans="15:15">
      <c r="O238" t="str">
        <v>HMSV 2400 MEDICAL AND PSYCHOSOCIAL ASPECTS OF ALCOHOL/DRUG USE, ABUSE, AND ADDICTION (3)</v>
      </c>
    </row>
    <row r="239" spans="15:15">
      <c r="O239" t="str">
        <v>HMSV 2500 CRISIS INTERVENTION (3)</v>
      </c>
    </row>
    <row r="240" spans="15:15">
      <c r="O240" t="str">
        <v>HMSV 2600 ETHICAL AND LEGAL ISSUES IN THE HUMAN SERVICES PROFESSIONS (1)</v>
      </c>
    </row>
    <row r="241" spans="15:15">
      <c r="O241" t="str">
        <v>HMSV 2750 CLINICAL TREATMENT ISSUES IN CHEMICAL DEPENDENCY (2)</v>
      </c>
    </row>
    <row r="242" spans="15:15">
      <c r="O242" t="str">
        <v>HMSV 2850 HUMAN SERVICES ADMINISTRATION (3)</v>
      </c>
    </row>
    <row r="243" spans="15:15">
      <c r="O243" t="str">
        <v>HMSV 2900 SPECIAL TOPICS (1)</v>
      </c>
    </row>
    <row r="244" spans="15:15">
      <c r="O244" t="str">
        <v>HMSV 2900 SPECIAL TOPICS (2)</v>
      </c>
    </row>
    <row r="245" spans="15:15">
      <c r="O245" t="str">
        <v>HMSV 2900 SPECIAL TOPICS (3)</v>
      </c>
    </row>
    <row r="246" spans="15:15">
      <c r="O246" t="str">
        <v>HMSV 2990 INTERNSHIP (1)</v>
      </c>
    </row>
    <row r="247" spans="15:15">
      <c r="O247" t="str">
        <v>HMSV 2990 INTERNSHIP (2)</v>
      </c>
    </row>
    <row r="248" spans="15:15">
      <c r="O248" t="str">
        <v>HMSV 2990 INTERNSHIP (3)</v>
      </c>
    </row>
    <row r="249" spans="15:15">
      <c r="O249" t="str">
        <v>HMSV 2990 INTERNSHIP (4)</v>
      </c>
    </row>
    <row r="250" spans="15:15">
      <c r="O250" t="str">
        <v>IEVH 1010 INTRODUCTION TO ENVIRONMENTAL HEALTH (3)</v>
      </c>
    </row>
    <row r="251" spans="15:15">
      <c r="O251" t="str">
        <v>IEVH 1010 INTRODUCTION TO NATURAL RESOURCES (3)</v>
      </c>
    </row>
    <row r="252" spans="15:15">
      <c r="O252" t="str">
        <v>IEVH 2020 ENVIRONMENTAL RESOURCE MANAGEMENT (3)</v>
      </c>
    </row>
    <row r="253" spans="15:15">
      <c r="O253" t="str">
        <v>IEVH 2030 INTRODUCTION TO ENVIRONMENTAL ISSUES (3)</v>
      </c>
    </row>
    <row r="254" spans="15:15">
      <c r="O254" t="str">
        <v>IEVH 2900 SPECIAL TOPICS (1)</v>
      </c>
    </row>
    <row r="255" spans="15:15">
      <c r="O255" t="str">
        <v>IEVH 2900 SPECIAL TOPICS (2)</v>
      </c>
    </row>
    <row r="256" spans="15:15">
      <c r="O256" t="str">
        <v>IEVH 2900 SPECIAL TOPICS (3)</v>
      </c>
    </row>
    <row r="257" spans="15:15">
      <c r="O257" t="str">
        <v>IEVH 2990 INTERNSHIP (1)</v>
      </c>
    </row>
    <row r="258" spans="15:15">
      <c r="O258" t="str">
        <v>IEVH 2990 INTERNSHIP (2)</v>
      </c>
    </row>
    <row r="259" spans="15:15">
      <c r="O259" t="str">
        <v>IEVH 2990 INTERNSHIP (3)</v>
      </c>
    </row>
    <row r="260" spans="15:15">
      <c r="O260" t="str">
        <v>IEVH 2990 INTERNSHIP (4)</v>
      </c>
    </row>
    <row r="261" spans="15:15">
      <c r="O261" t="str">
        <v>INFO 0900 KEYBOARDING (2)</v>
      </c>
    </row>
    <row r="262" spans="15:15">
      <c r="O262" t="str">
        <v>INFO 1010 INTRODUCTION TO COMPUTERS (3)</v>
      </c>
    </row>
    <row r="263" spans="15:15">
      <c r="O263" t="str">
        <v>INFO 1011 INTRODUCTION TO WORD PROCESSING (1)</v>
      </c>
    </row>
    <row r="264" spans="15:15">
      <c r="O264" t="str">
        <v>INFO 1012 INTRODUCTION TO SPREADSHEETS (1)</v>
      </c>
    </row>
    <row r="265" spans="15:15">
      <c r="O265" t="str">
        <v>INFO 1013 INTRODUCTION TO PRESENTATION SOFTWARE (1)</v>
      </c>
    </row>
    <row r="266" spans="15:15">
      <c r="O266" t="str">
        <v>INFO 1200 INTRODUCTION TO PRODUCTIVITY SOFTWARE (3)</v>
      </c>
    </row>
    <row r="267" spans="15:15">
      <c r="O267" t="str">
        <v>INFO 1600 PRODUCTIVITY SOFTWARE II (3)</v>
      </c>
    </row>
    <row r="268" spans="15:15">
      <c r="O268" t="str">
        <v>INFO 2100 PROJECT MANAGEMENT (3)</v>
      </c>
    </row>
    <row r="269" spans="15:15">
      <c r="O269" t="str">
        <v>INFO 2150 NETWORKING (3)</v>
      </c>
    </row>
    <row r="270" spans="15:15">
      <c r="O270" t="str">
        <v>INFO 2200 DATABASE MANAGEMENT SOFTWARE (3)</v>
      </c>
    </row>
    <row r="271" spans="15:15">
      <c r="O271" t="str">
        <v>INFO 2300 TROUBLESHOOTING AND MAINTENANCE (3)</v>
      </c>
    </row>
    <row r="272" spans="15:15">
      <c r="O272" t="str">
        <v>INFO 2400 WEB DESIGN (3)</v>
      </c>
    </row>
    <row r="273" spans="15:15">
      <c r="O273" t="str">
        <v>INFO 2420 INTRODUCTION TO COMPUTER AGE GRAPHIC DESIGN (3)</v>
      </c>
    </row>
    <row r="274" spans="15:15">
      <c r="O274" t="str">
        <v>INFO 2500 ADVANCED WEBSITE DESIGN (3)</v>
      </c>
    </row>
    <row r="275" spans="15:15">
      <c r="O275" t="str">
        <v>INFO 2900 SPECIAL TOPICS (1)</v>
      </c>
    </row>
    <row r="276" spans="15:15">
      <c r="O276" t="str">
        <v>INFO 2900 SPECIAL TOPICS (2)</v>
      </c>
    </row>
    <row r="277" spans="15:15">
      <c r="O277" t="str">
        <v>INFO 2900 SPECIAL TOPICS (3)</v>
      </c>
    </row>
    <row r="278" spans="15:15">
      <c r="O278" t="str">
        <v>INFO 2990 INTERNSHIP (1)</v>
      </c>
    </row>
    <row r="279" spans="15:15">
      <c r="O279" t="str">
        <v>INFO 2990 INTERNSHIP (2)</v>
      </c>
    </row>
    <row r="280" spans="15:15">
      <c r="O280" t="str">
        <v>INFO 2990 INTERNSHIP (3)</v>
      </c>
    </row>
    <row r="281" spans="15:15">
      <c r="O281" t="str">
        <v>INFO 2990 INTERNSHIP (4)</v>
      </c>
    </row>
    <row r="282" spans="15:15">
      <c r="O282" t="str">
        <v>ITEC 1010 INTRODUCTION TO ENGINEERING (3)</v>
      </c>
    </row>
    <row r="283" spans="15:15">
      <c r="O283" t="str">
        <v>ITEC 1030 ENGINEERING GRAPHICS, DRAFTING AND DESIGN (3)</v>
      </c>
    </row>
    <row r="284" spans="15:15">
      <c r="O284" t="str">
        <v>ITEC 1110 DRONE FLIGHT I (3)</v>
      </c>
    </row>
    <row r="285" spans="15:15">
      <c r="O285" t="str">
        <v>ITEC 1120 DRONE FLIGHT II (3)</v>
      </c>
    </row>
    <row r="286" spans="15:15">
      <c r="O286" t="str">
        <v>ITEC 1200 INTRODUCTION TO GEOGRAPHIC INFORMATION SYSTEMS (GIS) (3)</v>
      </c>
    </row>
    <row r="287" spans="15:15">
      <c r="O287" t="str">
        <v>ITEC 2900 SPECIAL TOPICS (1)</v>
      </c>
    </row>
    <row r="288" spans="15:15">
      <c r="O288" t="str">
        <v>ITEC 2900 SPECIAL TOPICS (2)</v>
      </c>
    </row>
    <row r="289" spans="15:15">
      <c r="O289" t="str">
        <v>ITEC 2900 SPECIAL TOPICS (3)</v>
      </c>
    </row>
    <row r="290" spans="15:15">
      <c r="O290" t="str">
        <v>ITEC 2990 INTERNSHIP (1)</v>
      </c>
    </row>
    <row r="291" spans="15:15">
      <c r="O291" t="str">
        <v>ITEC 2990 INTERNSHIP (2)</v>
      </c>
    </row>
    <row r="292" spans="15:15">
      <c r="O292" t="str">
        <v>ITEC 2990 INTERNSHIP (3)</v>
      </c>
    </row>
    <row r="293" spans="15:15">
      <c r="O293" t="str">
        <v>ITEC 2990 INTERNSHIP (4)</v>
      </c>
    </row>
    <row r="294" spans="15:15">
      <c r="O294" t="str">
        <v>MATH 1020 TECHNICAL MATH (3)</v>
      </c>
    </row>
    <row r="295" spans="15:15">
      <c r="O295" t="str">
        <v>MATH 1060 CONSTRUCTION MATH (3)</v>
      </c>
    </row>
    <row r="296" spans="15:15">
      <c r="O296" t="str">
        <v>MATH 1110 INTERMEDIATE ALGEBRA (4)</v>
      </c>
    </row>
    <row r="297" spans="15:15">
      <c r="O297" t="str">
        <v>MATH 1150 COLLEGE ALGEBRA (3)</v>
      </c>
    </row>
    <row r="298" spans="15:15">
      <c r="O298" t="str">
        <v>MATH 1600 ANALYTIC GEOMETRY AND CALCULUS I (5)</v>
      </c>
    </row>
    <row r="299" spans="15:15">
      <c r="O299" t="str">
        <v>MATH 2020 GEOMETRY FOR ELEMENTARY SCHOOL TEACHERS (3)</v>
      </c>
    </row>
    <row r="300" spans="15:15">
      <c r="O300" t="str">
        <v>MATH 2030 CONTEMPORARY MATHEMATICS (3)</v>
      </c>
    </row>
    <row r="301" spans="15:15">
      <c r="O301" t="str">
        <v>MATH 2170 APPLIED STATISTICS (3)</v>
      </c>
    </row>
    <row r="302" spans="15:15">
      <c r="O302" t="str">
        <v>MATH 2300 MATH FOR ELEMENTARY TEACHERS (3)</v>
      </c>
    </row>
    <row r="303" spans="15:15">
      <c r="O303" t="str">
        <v>MATH 2400 BUSINESS CALCULUS (3)</v>
      </c>
    </row>
    <row r="304" spans="15:15">
      <c r="O304" t="str">
        <v>MATH 2900 SPECIAL TOPICS (1)</v>
      </c>
    </row>
    <row r="305" spans="15:15">
      <c r="O305" t="str">
        <v>MATH 2900 SPECIAL TOPICS (2)</v>
      </c>
    </row>
    <row r="306" spans="15:15">
      <c r="O306" t="str">
        <v>MATH 2900 SPECIAL TOPICS (3)</v>
      </c>
    </row>
    <row r="307" spans="15:15">
      <c r="O307" t="str">
        <v>MATH 2990 INTERNSHIP (1)</v>
      </c>
    </row>
    <row r="308" spans="15:15">
      <c r="O308" t="str">
        <v>MATH 2990 INTERNSHIP (2)</v>
      </c>
    </row>
    <row r="309" spans="15:15">
      <c r="O309" t="str">
        <v>MATH 2990 INTERNSHIP (3)</v>
      </c>
    </row>
    <row r="310" spans="15:15">
      <c r="O310" t="str">
        <v>MATH 2990 INTERNSHIP (4)</v>
      </c>
    </row>
    <row r="311" spans="15:15">
      <c r="O311" t="str">
        <v>MUSC 1010 INTRODUCTION TO MUSIC (3)</v>
      </c>
    </row>
    <row r="312" spans="15:15">
      <c r="O312" t="str">
        <v>MUSC 2900 SPECIAL TOPICS (1)</v>
      </c>
    </row>
    <row r="313" spans="15:15">
      <c r="O313" t="str">
        <v>MUSC 2900 SPECIAL TOPICS (2)</v>
      </c>
    </row>
    <row r="314" spans="15:15">
      <c r="O314" t="str">
        <v>MUSC 2900 SPECIAL TOPICS (3)</v>
      </c>
    </row>
    <row r="315" spans="15:15">
      <c r="O315" t="str">
        <v>MUSC 2990 INTERNSHIP (1)</v>
      </c>
    </row>
    <row r="316" spans="15:15">
      <c r="O316" t="str">
        <v>MUSC 2990 INTERNSHIP (2)</v>
      </c>
    </row>
    <row r="317" spans="15:15">
      <c r="O317" t="str">
        <v>MUSC 2990 INTERNSHIP (3)</v>
      </c>
    </row>
    <row r="318" spans="15:15">
      <c r="O318" t="str">
        <v>MUSC 2990 INTERNSHIP (4)</v>
      </c>
    </row>
    <row r="319" spans="15:15">
      <c r="O319" t="str">
        <v>NASP 1010 INTRODUCTION TO NATIVE AMERICAN STUDIES (3)</v>
      </c>
    </row>
    <row r="320" spans="15:15">
      <c r="O320" t="str">
        <v>NASP 1020 CULTURES &amp; PEOPLES OF NATIVE AMERICA (3)</v>
      </c>
    </row>
    <row r="321" spans="15:15">
      <c r="O321" t="str">
        <v>NASP 1030 NATIVE AMERICAN HISTORY TO 1890 (3)</v>
      </c>
    </row>
    <row r="322" spans="15:15">
      <c r="O322" t="str">
        <v>NASP 1040 NATIVE AMERICAN HISTORY SINCE 1890 (3)</v>
      </c>
    </row>
    <row r="323" spans="15:15">
      <c r="O323" t="str">
        <v>NASP 1050 NATIVE AMERICAN WORLD VIEWS (3)</v>
      </c>
    </row>
    <row r="324" spans="15:15">
      <c r="O324" t="str">
        <v>NASP 1060 ISSUES IN NATIVE AMERICAN PSYCHOLOGY (3)</v>
      </c>
    </row>
    <row r="325" spans="15:15">
      <c r="O325" t="str">
        <v>NASP 1070 NATIVE AMERICAN ARCHIVAL RESEARCH (3)</v>
      </c>
    </row>
    <row r="326" spans="15:15">
      <c r="O326" t="str">
        <v>NASP 1090 NATIVE AMERICAN ARTS (3)</v>
      </c>
    </row>
    <row r="327" spans="15:15">
      <c r="O327" t="str">
        <v>NASP 1100 NATIVE AMERICAN MUSIC (3)</v>
      </c>
    </row>
    <row r="328" spans="15:15">
      <c r="O328" t="str">
        <v>NASP 1130 NATIVE AMERICAN MYTHOLOGY (3)</v>
      </c>
    </row>
    <row r="329" spans="15:15">
      <c r="O329" t="str">
        <v>NASP 1140 NATIVE AMERICAN SPIRITUALITY (3)</v>
      </c>
    </row>
    <row r="330" spans="15:15">
      <c r="O330" t="str">
        <v>NASP 1410 UmóⁿHoⁿ  LANGUAGE I (4)</v>
      </c>
    </row>
    <row r="331" spans="15:15">
      <c r="O331" t="str">
        <v>NASP 1420 UmóⁿHoⁿ LANGUAGE II (4)</v>
      </c>
    </row>
    <row r="332" spans="15:15">
      <c r="O332" t="str">
        <v>NASP 1510 DAKOTA LANGUAGE I (4)</v>
      </c>
    </row>
    <row r="333" spans="15:15">
      <c r="O333" t="str">
        <v>NASP 1520 DAKOTA LANGUAGE II (4)</v>
      </c>
    </row>
    <row r="334" spans="15:15">
      <c r="O334" t="str">
        <v>NASP 2010 INTRODUCTION TO TRIBAL NATION BUILDING (3)</v>
      </c>
    </row>
    <row r="335" spans="15:15">
      <c r="O335" t="str">
        <v>NASP 2120 NATIVE AMERICAN COMMUNITY-BASED RESEARCH (3)</v>
      </c>
    </row>
    <row r="336" spans="15:15">
      <c r="O336" t="str">
        <v>NASP 2200 SANTEE DAKOTA TRIBAL HISTORY (3)</v>
      </c>
    </row>
    <row r="337" spans="15:15">
      <c r="O337" t="str">
        <v>NASP 2210 OMAHA TRIBAL HISTORY (3)</v>
      </c>
    </row>
    <row r="338" spans="15:15">
      <c r="O338" t="str">
        <v>NASP 2220 PONCA TRIBAL HISTORY (3)</v>
      </c>
    </row>
    <row r="339" spans="15:15">
      <c r="O339" t="str">
        <v>NASP 2230 DAKOTA CULTURE AND TRADITION (3)</v>
      </c>
    </row>
    <row r="340" spans="15:15">
      <c r="O340" t="str">
        <v>NASP 2240 OMAHA CULTURE AND TRADITION (3)</v>
      </c>
    </row>
    <row r="341" spans="15:15">
      <c r="O341" t="str">
        <v>NASP 2300 TRIBAL GOVERNMENT AND POLITICS (3)</v>
      </c>
    </row>
    <row r="342" spans="15:15">
      <c r="O342" t="str">
        <v>NASP 2340 GRANT WRITING IN TRIBAL DEVELOPMENT (3)</v>
      </c>
    </row>
    <row r="343" spans="15:15">
      <c r="O343" t="str">
        <v>NASP 2350 GRANT WRITING IN TRIBAL DEVELOPMENT II (3)</v>
      </c>
    </row>
    <row r="344" spans="15:15">
      <c r="O344" t="str">
        <v>NASP 2430 OMAHA LANGUAGE III (3)</v>
      </c>
    </row>
    <row r="345" spans="15:15">
      <c r="O345" t="str">
        <v>NASP 2440 OMAHA LANGUAGE IV (3)</v>
      </c>
    </row>
    <row r="346" spans="15:15">
      <c r="O346" t="str">
        <v>NASP 2530 DAKOTA LANGUAGE III (3)</v>
      </c>
    </row>
    <row r="347" spans="15:15">
      <c r="O347" t="str">
        <v>NASP 2540 DAKOTA LANGUAGE IV (3)</v>
      </c>
    </row>
    <row r="348" spans="15:15">
      <c r="O348" t="str">
        <v>NASP 2810 CONTEMPORARY NATIVE ISSUES (3)</v>
      </c>
    </row>
    <row r="349" spans="15:15">
      <c r="O349" t="str">
        <v>NASP 2900 SPECIAL TOPICS (1)</v>
      </c>
    </row>
    <row r="350" spans="15:15">
      <c r="O350" t="str">
        <v>NASP 2900 SPECIAL TOPICS (2)</v>
      </c>
    </row>
    <row r="351" spans="15:15">
      <c r="O351" t="str">
        <v>NASP 2900 SPECIAL TOPICS (3)</v>
      </c>
    </row>
    <row r="352" spans="15:15">
      <c r="O352" t="str">
        <v>NASP 2990 INTERNSHIP (1)</v>
      </c>
    </row>
    <row r="353" spans="15:15">
      <c r="O353" t="str">
        <v>NASP 2990 INTERNSHIP (2)</v>
      </c>
    </row>
    <row r="354" spans="15:15">
      <c r="O354" t="str">
        <v>NASP 2990 INTERNSHIP (3)</v>
      </c>
    </row>
    <row r="355" spans="15:15">
      <c r="O355" t="str">
        <v>NASP 2990 INTERNSHIP (4)</v>
      </c>
    </row>
    <row r="356" spans="15:15">
      <c r="O356" t="str">
        <v>NATR 2030 INTRODUCTION TO ENVIRONMENTAL ISSUES (3)</v>
      </c>
    </row>
    <row r="357" spans="15:15">
      <c r="O357" t="str">
        <v>NATR 2900 SPECIAL TOPICS (1)</v>
      </c>
    </row>
    <row r="358" spans="15:15">
      <c r="O358" t="str">
        <v>NATR 2900 SPECIAL TOPICS (2)</v>
      </c>
    </row>
    <row r="359" spans="15:15">
      <c r="O359" t="str">
        <v>NATR 2900 SPECIAL TOPICS (3)</v>
      </c>
    </row>
    <row r="360" spans="15:15">
      <c r="O360" t="str">
        <v>NATR 2990 INTERNSHIP (1)</v>
      </c>
    </row>
    <row r="361" spans="15:15">
      <c r="O361" t="str">
        <v>NATR 2990 INTERNSHIP (2)</v>
      </c>
    </row>
    <row r="362" spans="15:15">
      <c r="O362" t="str">
        <v>NATR 2990 INTERNSHIP (3)</v>
      </c>
    </row>
    <row r="363" spans="15:15">
      <c r="O363" t="str">
        <v>NATR 2990 INTERNSHIP (4)</v>
      </c>
    </row>
    <row r="364" spans="15:15">
      <c r="O364" t="str">
        <v>NURA 1110 NURSE AIDE (4)</v>
      </c>
    </row>
    <row r="365" spans="15:15">
      <c r="O365" t="str">
        <v>NURA 1190 MEDICATION AIDE (3)</v>
      </c>
    </row>
    <row r="366" spans="15:15">
      <c r="O366" t="str">
        <v>NURA 2900 SPECIAL TOPICS (1)</v>
      </c>
    </row>
    <row r="367" spans="15:15">
      <c r="O367" t="str">
        <v>NURA 2900 SPECIAL TOPICS (2)</v>
      </c>
    </row>
    <row r="368" spans="15:15">
      <c r="O368" t="str">
        <v>NURA 2900 SPECIAL TOPICS (3)</v>
      </c>
    </row>
    <row r="369" spans="15:15">
      <c r="O369" t="str">
        <v>NURA 2990 INTERNSHIP (1)</v>
      </c>
    </row>
    <row r="370" spans="15:15">
      <c r="O370" t="str">
        <v>NURA 2990 INTERNSHIP (2)</v>
      </c>
    </row>
    <row r="371" spans="15:15">
      <c r="O371" t="str">
        <v>NURA 2990 INTERNSHIP (3)</v>
      </c>
    </row>
    <row r="372" spans="15:15">
      <c r="O372" t="str">
        <v>NURA 2990 INTERNSHIP (4)</v>
      </c>
    </row>
    <row r="373" spans="15:15">
      <c r="O373" t="str">
        <v>PHYS 1100/1104 PHYSICAL SCIENCE (4)</v>
      </c>
    </row>
    <row r="374" spans="15:15">
      <c r="O374" t="str">
        <v>PHYS 1200/1204 APPLIED PHYSICS (4)</v>
      </c>
    </row>
    <row r="375" spans="15:15">
      <c r="O375" t="str">
        <v>PHYS 1410 ELEMENTARY GENERAL PHYSICS I (5)</v>
      </c>
    </row>
    <row r="376" spans="15:15">
      <c r="O376" t="str">
        <v>PHYS 1420 ELEMENTARY GENERAL PHYSICS II (5)</v>
      </c>
    </row>
    <row r="377" spans="15:15">
      <c r="O377" t="str">
        <v>PHYS 2110 GENERAL PHYSICS I WITH CALCULUS (5)</v>
      </c>
    </row>
    <row r="378" spans="15:15">
      <c r="O378" t="str">
        <v>PHYS 2120 GENERAL PHYSICS II WITH CALCULUS (5)</v>
      </c>
    </row>
    <row r="379" spans="15:15">
      <c r="O379" t="str">
        <v>PHYS 2400 INTRODUCTION TO CLIMATE SCIENCE</v>
      </c>
    </row>
    <row r="380" spans="15:15">
      <c r="O380" t="str">
        <v>PHYS 2900 SPECIAL TOPICS (1)</v>
      </c>
    </row>
    <row r="381" spans="15:15">
      <c r="O381" t="str">
        <v xml:space="preserve">PHYS 2900 SPECIAL TOPICS (2) </v>
      </c>
    </row>
    <row r="382" spans="15:15">
      <c r="O382" t="str">
        <v>PHYS 2900 SPECIAL TOPICS (3)</v>
      </c>
    </row>
    <row r="383" spans="15:15">
      <c r="O383" t="str">
        <v>PHYS 2990 INTERNSHIP (1)</v>
      </c>
    </row>
    <row r="384" spans="15:15">
      <c r="O384" t="str">
        <v>PHYS 2990 INTERNSHIP (2)</v>
      </c>
    </row>
    <row r="385" spans="15:15">
      <c r="O385" t="str">
        <v>PHYS 2990 INTERNSHIP (3)</v>
      </c>
    </row>
    <row r="386" spans="15:15">
      <c r="O386" t="str">
        <v>PHYS 2990 INTERNSHIP (4)</v>
      </c>
    </row>
    <row r="387" spans="15:15">
      <c r="O387" t="str">
        <v>POLS 1000 AMERICAN GOVERNMENT (3)</v>
      </c>
    </row>
    <row r="388" spans="15:15">
      <c r="O388" t="str">
        <v>POLS 1600 INTERNATIONAL RELATIONS (3)</v>
      </c>
    </row>
    <row r="389" spans="15:15">
      <c r="O389" t="str">
        <v>POLS 2900 SPECIAL TOPICS (1)</v>
      </c>
    </row>
    <row r="390" spans="15:15">
      <c r="O390" t="str">
        <v>POLS 2900 SPECIAL TOPICS (2)</v>
      </c>
    </row>
    <row r="391" spans="15:15">
      <c r="O391" t="str">
        <v>POLS 2900 SPECIAL TOPICS (3)</v>
      </c>
    </row>
    <row r="392" spans="15:15">
      <c r="O392" t="str">
        <v>POLS 2990 INTERNSHIP (1)</v>
      </c>
    </row>
    <row r="393" spans="15:15">
      <c r="O393" t="str">
        <v>POLS 2990 INTERNSHIP (2)</v>
      </c>
    </row>
    <row r="394" spans="15:15">
      <c r="O394" t="str">
        <v>POLS 2990 INTERNSHIP (3)</v>
      </c>
    </row>
    <row r="395" spans="15:15">
      <c r="O395" t="str">
        <v>POLS 2990 INTERNSHIP (4)</v>
      </c>
    </row>
    <row r="396" spans="15:15">
      <c r="O396" t="str">
        <v>PSYC 2000 HUMAN SEXUALITY (3)</v>
      </c>
    </row>
    <row r="397" spans="15:15">
      <c r="O397" t="str">
        <v>PSYC 2500 ABNORMAL PSYCHOLOGY (3)</v>
      </c>
    </row>
    <row r="398" spans="15:15">
      <c r="O398" t="str">
        <v>PSYC 2900 SPECIAL TOPICS (1)</v>
      </c>
    </row>
    <row r="399" spans="15:15">
      <c r="O399" t="str">
        <v>PSYC 2900 SPECIAL TOPICS (2)</v>
      </c>
    </row>
    <row r="400" spans="15:15">
      <c r="O400" t="str">
        <v>PSYC 2900 SPECIAL TOPICS (3)</v>
      </c>
    </row>
    <row r="401" spans="15:15">
      <c r="O401" t="str">
        <v>PSYC 2990 INTERNSHIP (1)</v>
      </c>
    </row>
    <row r="402" spans="15:15">
      <c r="O402" t="str">
        <v>PSYC 2990 INTERNSHIP (2)</v>
      </c>
    </row>
    <row r="403" spans="15:15">
      <c r="O403" t="str">
        <v>PSYC 2990 INTERNSHIP (3)</v>
      </c>
    </row>
    <row r="404" spans="15:15">
      <c r="O404" t="str">
        <v>PSYC 2990 INTERNSHIP (4)</v>
      </c>
    </row>
    <row r="405" spans="15:15">
      <c r="O405" t="str">
        <v>SOCI 1010 INTRODUCTION TO SOCIOLOGY (3)</v>
      </c>
    </row>
    <row r="406" spans="15:15">
      <c r="O406" t="str">
        <v>SOCI 1400 INTRODUCTION TO CULTURAL ANTHROPOLOGY (3)</v>
      </c>
    </row>
    <row r="407" spans="15:15">
      <c r="O407" t="str">
        <v>SOCI 2010 SOCIAL PROBLEMS (3)</v>
      </c>
    </row>
    <row r="408" spans="15:15">
      <c r="O408" t="str">
        <v>SOCI 2150 EXPLORING UNITY &amp; DIVERISTY (3)</v>
      </c>
    </row>
    <row r="409" spans="15:15">
      <c r="O409" t="str">
        <v>SOCI 2880 STATISTICS FOR SOCIAL SCIENCES (3)</v>
      </c>
    </row>
    <row r="410" spans="15:15">
      <c r="O410" t="str">
        <v>SOCI 2900 SPECIAL TOPICS (1)</v>
      </c>
    </row>
    <row r="411" spans="15:15">
      <c r="O411" t="str">
        <v>SOCI 2900 SPECIAL TOPICS (2)</v>
      </c>
    </row>
    <row r="412" spans="15:15">
      <c r="O412" t="str">
        <v>SOCI 2900 SPECIAL TOPICS (3)</v>
      </c>
    </row>
    <row r="413" spans="15:15">
      <c r="O413" t="str">
        <v>SOCI 2990 INTERNSHIP (1)</v>
      </c>
    </row>
    <row r="414" spans="15:15">
      <c r="O414" t="str">
        <v>SOCI 2990 INTERNSHIP (2)</v>
      </c>
    </row>
    <row r="415" spans="15:15">
      <c r="O415" t="str">
        <v>SOCI 2990 INTERNSHIP (3)</v>
      </c>
    </row>
    <row r="416" spans="15:15">
      <c r="O416" t="str">
        <v>SOCI 2990 INTERNSHIP (4)</v>
      </c>
    </row>
    <row r="417" spans="15:15">
      <c r="O417" t="str">
        <v>SPAN 1010 ELEMTENTARY SPANISH I (5)</v>
      </c>
    </row>
    <row r="418" spans="15:15">
      <c r="O418" t="str">
        <v>SPAN 1020 ELEMENTARY SPANISH II (5)</v>
      </c>
    </row>
    <row r="419" spans="15:15">
      <c r="O419" t="str">
        <v>SPAN 2010 INTERMEDIATE SPANISH I (3)</v>
      </c>
    </row>
    <row r="420" spans="15:15">
      <c r="O420" t="str">
        <v>SPAN 2020 INTERMEDIATE SPANISH II (3)</v>
      </c>
    </row>
    <row r="421" spans="15:15">
      <c r="O421" t="str">
        <v>SPAN 2900 SPECIAL TOPICS (1)</v>
      </c>
    </row>
    <row r="422" spans="15:15">
      <c r="O422" t="str">
        <v>SPAN 2900 SPECIAL TOPICS (2)</v>
      </c>
    </row>
    <row r="423" spans="15:15">
      <c r="O423" t="str">
        <v>SPAN 2900 SPECIAL TOPICS (3)</v>
      </c>
    </row>
    <row r="424" spans="15:15">
      <c r="O424" t="str">
        <v>SPAN 2990 INTERNSHIP (1)</v>
      </c>
    </row>
    <row r="425" spans="15:15">
      <c r="O425" t="str">
        <v>SPAN 2990 INTERNSHIP (2)</v>
      </c>
    </row>
    <row r="426" spans="15:15">
      <c r="O426" t="str">
        <v>SPAN 2990 INTERNSHIP (3)</v>
      </c>
    </row>
    <row r="427" spans="15:15">
      <c r="O427" t="str">
        <v>SPAN 2990 INTERNSHIP (4)</v>
      </c>
    </row>
    <row r="428" spans="15:15">
      <c r="O428" t="str">
        <v>THEA 1010 INTRO TO THEATRE (3)</v>
      </c>
    </row>
    <row r="429" spans="15:15">
      <c r="O429" t="str">
        <v>THEA 2900 SPECIAL TOPICS (1)</v>
      </c>
    </row>
    <row r="430" spans="15:15">
      <c r="O430" t="str">
        <v>THEA 2900 SPECIAL TOPICS (2)</v>
      </c>
    </row>
    <row r="431" spans="15:15">
      <c r="O431" t="str">
        <v>THEA 2900 SPECIAL TOPICS (3)</v>
      </c>
    </row>
    <row r="432" spans="15:15">
      <c r="O432" t="str">
        <v>THEA 2990 INTERNSHIP (1)</v>
      </c>
    </row>
    <row r="433" spans="15:15">
      <c r="O433" t="str">
        <v>THEA 2990 INTERNSHIP (2)</v>
      </c>
    </row>
    <row r="434" spans="15:15">
      <c r="O434" t="str">
        <v>THEA 2990 INTERNSHIP (3)</v>
      </c>
    </row>
    <row r="435" spans="15:15">
      <c r="O435" t="str">
        <v>THEA 2990 INTERNSHIP (4)</v>
      </c>
    </row>
    <row r="436" spans="15:15">
      <c r="O436" t="str">
        <v>WELD 1010 INTRODUCTION TO WELDING (3)</v>
      </c>
    </row>
    <row r="437" spans="15:15">
      <c r="O437" t="str">
        <v>WELD 1020 WELDING BLUEPRINTS: SYMBOLS, TERMS AND DEFINITIONS (3)</v>
      </c>
    </row>
    <row r="438" spans="15:15">
      <c r="O438" t="str">
        <v>WELD 1100 INDUSTRIAL CUTTING (3)</v>
      </c>
    </row>
    <row r="439" spans="15:15">
      <c r="O439" t="str">
        <v>WELD 2900 SPECIAL TOPICS (1)</v>
      </c>
    </row>
    <row r="440" spans="15:15">
      <c r="O440" t="str">
        <v>WELD 2900 SPECIAL TOPICS (2)</v>
      </c>
    </row>
    <row r="441" spans="15:15">
      <c r="O441" t="str">
        <v>WELD 2900 SPECIAL TOPICS (3)</v>
      </c>
    </row>
    <row r="442" spans="15:15">
      <c r="O442" t="str">
        <v>WELD 2990 INTERNSHIP (1)</v>
      </c>
    </row>
    <row r="443" spans="15:15">
      <c r="O443" t="str">
        <v>WELD 2990 INTERNSHIP (2)</v>
      </c>
    </row>
    <row r="444" spans="15:15">
      <c r="O444" t="str">
        <v>WELD 2990 INTERNSHIP (3)</v>
      </c>
    </row>
    <row r="445" spans="15:15">
      <c r="O445" t="str">
        <v>WELD 2990 INTERNSHIP (4)</v>
      </c>
    </row>
    <row r="446" spans="15:15">
      <c r="O446" t="str">
        <v>Course not listed. Detail in comments (4 cr.)</v>
      </c>
    </row>
    <row r="447" spans="15:15">
      <c r="O447" t="str">
        <v>Course not listed. Detail in comments (3 cr.)</v>
      </c>
    </row>
    <row r="448" spans="15:15">
      <c r="O448" t="str">
        <v>Course not listed. Detail in comments (2 cr.)</v>
      </c>
    </row>
    <row r="449" spans="15:15">
      <c r="O449" t="str">
        <v>Course not listed. Detail in comments (1 cr.)</v>
      </c>
    </row>
    <row r="450" spans="15:15">
      <c r="O450" t="str">
        <v>Exempt from requirement after speaking with Registrar. Detail in comments.</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5C760-5F74-4E53-B195-AB851D1A7577}">
  <sheetPr>
    <tabColor rgb="FFCDACE6"/>
  </sheetPr>
  <dimension ref="A1:J32"/>
  <sheetViews>
    <sheetView topLeftCell="A10" zoomScale="120" zoomScaleNormal="120" workbookViewId="0">
      <selection activeCell="H15" sqref="H15"/>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31" hidden="1" customWidth="1"/>
    <col min="11" max="16384" width="8.5703125" style="3"/>
  </cols>
  <sheetData>
    <row r="1" spans="1:10" ht="30.75">
      <c r="A1" s="45"/>
      <c r="B1" s="101" t="s">
        <v>787</v>
      </c>
      <c r="C1" s="101"/>
      <c r="D1" s="101"/>
      <c r="E1" s="101"/>
      <c r="F1" s="101"/>
      <c r="G1" s="101"/>
      <c r="H1" s="101"/>
    </row>
    <row r="2" spans="1:10" ht="18.75">
      <c r="A2" s="263" t="s">
        <v>770</v>
      </c>
      <c r="B2" s="263"/>
      <c r="C2" s="263"/>
      <c r="D2" s="263"/>
      <c r="E2" s="263"/>
      <c r="F2" s="263"/>
      <c r="G2" s="263"/>
      <c r="H2" s="263"/>
      <c r="I2" s="263"/>
    </row>
    <row r="3" spans="1:10" ht="18.75">
      <c r="A3" s="263" t="s">
        <v>890</v>
      </c>
      <c r="B3" s="263"/>
      <c r="C3" s="263"/>
      <c r="D3" s="263"/>
      <c r="E3" s="263"/>
      <c r="F3" s="263"/>
      <c r="G3" s="263"/>
      <c r="H3" s="263"/>
      <c r="I3" s="263"/>
    </row>
    <row r="4" spans="1:10" outlineLevel="1">
      <c r="A4" s="46"/>
    </row>
    <row r="5" spans="1:10" ht="24" customHeight="1" outlineLevel="1">
      <c r="A5" s="5" t="s">
        <v>789</v>
      </c>
      <c r="B5" s="207"/>
      <c r="C5" s="208"/>
      <c r="D5" s="209"/>
      <c r="E5" s="6"/>
      <c r="F5" s="7" t="s">
        <v>790</v>
      </c>
      <c r="G5" s="210"/>
      <c r="H5" s="211"/>
      <c r="I5" s="212"/>
      <c r="J5" s="3"/>
    </row>
    <row r="6" spans="1:10" ht="24" customHeight="1" outlineLevel="1">
      <c r="A6" s="8" t="s">
        <v>791</v>
      </c>
      <c r="B6" s="213"/>
      <c r="C6" s="214"/>
      <c r="D6" s="215"/>
      <c r="E6" s="6"/>
      <c r="F6" s="9" t="s">
        <v>792</v>
      </c>
      <c r="G6" s="216"/>
      <c r="H6" s="217"/>
      <c r="I6" s="218"/>
      <c r="J6" s="3"/>
    </row>
    <row r="7" spans="1:10" ht="24" customHeight="1" outlineLevel="1">
      <c r="A7" s="10" t="s">
        <v>793</v>
      </c>
      <c r="B7" s="221"/>
      <c r="C7" s="222"/>
      <c r="D7" s="223"/>
      <c r="E7" s="6"/>
      <c r="F7" s="11" t="s">
        <v>794</v>
      </c>
      <c r="G7" s="224"/>
      <c r="H7" s="225"/>
      <c r="I7" s="226"/>
      <c r="J7" s="3"/>
    </row>
    <row r="8" spans="1:10" ht="11.45" customHeight="1" outlineLevel="1">
      <c r="A8" s="47"/>
      <c r="B8" s="48"/>
      <c r="C8" s="48"/>
      <c r="D8" s="48"/>
      <c r="E8" s="6"/>
      <c r="F8" s="49"/>
      <c r="G8" s="50"/>
      <c r="H8" s="50"/>
      <c r="I8" s="50"/>
      <c r="J8" s="3"/>
    </row>
    <row r="9" spans="1:10" ht="52.15" customHeight="1" outlineLevel="1">
      <c r="A9" s="227" t="s">
        <v>891</v>
      </c>
      <c r="B9" s="227"/>
      <c r="C9" s="227"/>
      <c r="D9" s="227"/>
      <c r="E9" s="227"/>
      <c r="F9" s="227"/>
      <c r="G9" s="227"/>
      <c r="H9" s="227"/>
      <c r="I9" s="227"/>
    </row>
    <row r="10" spans="1:10" ht="35.450000000000003" customHeight="1">
      <c r="A10" s="260" t="s">
        <v>892</v>
      </c>
      <c r="B10" s="261"/>
      <c r="C10" s="261"/>
      <c r="D10" s="261"/>
      <c r="E10" s="261"/>
      <c r="F10" s="261"/>
      <c r="G10" s="261"/>
      <c r="H10" s="261"/>
      <c r="I10" s="262"/>
      <c r="J10" s="3"/>
    </row>
    <row r="11" spans="1:10">
      <c r="A11" s="160" t="s">
        <v>802</v>
      </c>
      <c r="B11" s="161"/>
      <c r="C11" s="161"/>
      <c r="D11" s="161"/>
      <c r="E11" s="161"/>
      <c r="F11" s="162"/>
      <c r="G11" s="166" t="s">
        <v>803</v>
      </c>
      <c r="H11" s="167"/>
      <c r="I11" s="219" t="s">
        <v>5</v>
      </c>
      <c r="J11" s="3"/>
    </row>
    <row r="12" spans="1:10">
      <c r="A12" s="163"/>
      <c r="B12" s="164"/>
      <c r="C12" s="164"/>
      <c r="D12" s="164"/>
      <c r="E12" s="164"/>
      <c r="F12" s="165"/>
      <c r="G12" s="27" t="s">
        <v>804</v>
      </c>
      <c r="H12" s="28" t="s">
        <v>805</v>
      </c>
      <c r="I12" s="220"/>
      <c r="J12" s="3"/>
    </row>
    <row r="13" spans="1:10" ht="15" customHeight="1">
      <c r="A13" s="148" t="s">
        <v>893</v>
      </c>
      <c r="B13" s="149"/>
      <c r="C13" s="149"/>
      <c r="D13" s="149"/>
      <c r="E13" s="149"/>
      <c r="F13" s="149"/>
      <c r="G13" s="149"/>
      <c r="H13" s="149"/>
      <c r="I13" s="150"/>
      <c r="J13" s="3"/>
    </row>
    <row r="14" spans="1:10" ht="30.75" customHeight="1">
      <c r="A14" s="250" t="s">
        <v>894</v>
      </c>
      <c r="B14" s="250"/>
      <c r="C14" s="173" t="s">
        <v>0</v>
      </c>
      <c r="D14" s="173"/>
      <c r="E14" s="173"/>
      <c r="F14" s="174"/>
      <c r="G14" s="18" t="s">
        <v>4</v>
      </c>
      <c r="H14" s="19"/>
      <c r="I14" s="19" t="s">
        <v>5</v>
      </c>
      <c r="J14" s="44" t="str">
        <f>_xlfn.XLOOKUP(C14,'Catalog List Data'!A:A,Credits)</f>
        <v>Credits</v>
      </c>
    </row>
    <row r="15" spans="1:10" ht="30.75" customHeight="1">
      <c r="A15" s="250" t="s">
        <v>895</v>
      </c>
      <c r="B15" s="250"/>
      <c r="C15" s="173" t="s">
        <v>809</v>
      </c>
      <c r="D15" s="173"/>
      <c r="E15" s="173"/>
      <c r="F15" s="174"/>
      <c r="G15" s="18" t="s">
        <v>4</v>
      </c>
      <c r="H15" s="19"/>
      <c r="I15" s="19" t="s">
        <v>5</v>
      </c>
      <c r="J15" s="44"/>
    </row>
    <row r="16" spans="1:10" ht="30.75" customHeight="1">
      <c r="A16" s="250" t="s">
        <v>896</v>
      </c>
      <c r="B16" s="250"/>
      <c r="C16" s="173" t="s">
        <v>0</v>
      </c>
      <c r="D16" s="173"/>
      <c r="E16" s="173"/>
      <c r="F16" s="174"/>
      <c r="G16" s="18" t="s">
        <v>4</v>
      </c>
      <c r="H16" s="19"/>
      <c r="I16" s="19" t="s">
        <v>5</v>
      </c>
      <c r="J16" s="44" t="str">
        <f>_xlfn.XLOOKUP(C16,'Catalog List Data'!A:A,Credits)</f>
        <v>Credits</v>
      </c>
    </row>
    <row r="17" spans="1:10" ht="30.75" customHeight="1">
      <c r="A17" s="250" t="s">
        <v>897</v>
      </c>
      <c r="B17" s="250"/>
      <c r="C17" s="173" t="s">
        <v>0</v>
      </c>
      <c r="D17" s="173"/>
      <c r="E17" s="173"/>
      <c r="F17" s="174"/>
      <c r="G17" s="18" t="s">
        <v>4</v>
      </c>
      <c r="H17" s="19"/>
      <c r="I17" s="19" t="s">
        <v>5</v>
      </c>
      <c r="J17" s="44" t="str">
        <f>_xlfn.XLOOKUP(C17,'Catalog List Data'!A:A,Credits)</f>
        <v>Credits</v>
      </c>
    </row>
    <row r="18" spans="1:10" ht="31.15" customHeight="1">
      <c r="A18" s="127" t="s">
        <v>898</v>
      </c>
      <c r="B18" s="128"/>
      <c r="C18" s="127">
        <f>_xlfn.AGGREGATE(9,6,J14:J17)</f>
        <v>0</v>
      </c>
      <c r="D18" s="129"/>
      <c r="E18" s="129"/>
      <c r="F18" s="129"/>
      <c r="G18" s="249"/>
      <c r="H18" s="249"/>
      <c r="I18" s="128"/>
      <c r="J18" s="3"/>
    </row>
    <row r="19" spans="1:10">
      <c r="A19" s="34"/>
      <c r="B19" s="35"/>
      <c r="C19" s="35"/>
      <c r="D19" s="35"/>
      <c r="E19" s="35"/>
      <c r="F19" s="35"/>
      <c r="G19" s="35"/>
      <c r="H19" s="35"/>
      <c r="I19" s="36"/>
      <c r="J19" s="3"/>
    </row>
    <row r="20" spans="1:10">
      <c r="A20" s="259" t="s">
        <v>899</v>
      </c>
      <c r="B20" s="259"/>
      <c r="C20" s="259"/>
      <c r="D20" s="259"/>
      <c r="E20" s="259"/>
      <c r="F20" s="259"/>
      <c r="G20" s="259"/>
      <c r="H20" s="259"/>
      <c r="I20" s="259"/>
      <c r="J20" s="3"/>
    </row>
    <row r="21" spans="1:10" ht="25.5">
      <c r="A21" s="117" t="s">
        <v>856</v>
      </c>
      <c r="B21" s="118"/>
      <c r="C21" s="118"/>
      <c r="D21" s="119"/>
      <c r="E21" s="38" t="s">
        <v>857</v>
      </c>
      <c r="F21" s="120" t="s">
        <v>858</v>
      </c>
      <c r="G21" s="120"/>
      <c r="H21" s="120" t="s">
        <v>859</v>
      </c>
      <c r="I21" s="120"/>
      <c r="J21" s="3"/>
    </row>
    <row r="22" spans="1:10">
      <c r="A22" s="121" t="s">
        <v>900</v>
      </c>
      <c r="B22" s="121"/>
      <c r="C22" s="121"/>
      <c r="D22" s="121"/>
      <c r="E22" s="39">
        <v>11</v>
      </c>
      <c r="F22" s="113">
        <f>C18</f>
        <v>0</v>
      </c>
      <c r="G22" s="113"/>
      <c r="H22" s="122" t="str">
        <f>IF(F22&gt;=E22,"Yes","")</f>
        <v/>
      </c>
      <c r="I22" s="122"/>
      <c r="J22" s="3"/>
    </row>
    <row r="23" spans="1:10">
      <c r="A23" s="114" t="s">
        <v>901</v>
      </c>
      <c r="B23" s="114"/>
      <c r="C23" s="114"/>
      <c r="D23" s="114"/>
      <c r="E23" s="40">
        <v>11</v>
      </c>
      <c r="F23" s="114">
        <f>F22</f>
        <v>0</v>
      </c>
      <c r="G23" s="114"/>
      <c r="H23" s="115" t="str">
        <f>IF(F23&gt;=E23,"Yes","")</f>
        <v/>
      </c>
      <c r="I23" s="115"/>
      <c r="J23" s="3"/>
    </row>
    <row r="24" spans="1:10" ht="55.9" customHeight="1">
      <c r="A24" s="251" t="s">
        <v>902</v>
      </c>
      <c r="B24" s="103"/>
      <c r="C24" s="103"/>
      <c r="D24" s="103"/>
      <c r="E24" s="103"/>
      <c r="F24" s="103"/>
      <c r="G24" s="103"/>
      <c r="H24" s="103"/>
      <c r="I24" s="104"/>
      <c r="J24" s="3"/>
    </row>
    <row r="25" spans="1:10" ht="22.5" customHeight="1">
      <c r="A25" s="124" t="s">
        <v>865</v>
      </c>
      <c r="B25" s="125"/>
      <c r="C25" s="125"/>
      <c r="D25" s="125"/>
      <c r="E25" s="125"/>
      <c r="F25" s="125"/>
      <c r="G25" s="125"/>
      <c r="H25" s="125"/>
      <c r="I25" s="126"/>
      <c r="J25" s="3"/>
    </row>
    <row r="26" spans="1:10" ht="15.6" customHeight="1">
      <c r="A26" s="41" t="s">
        <v>866</v>
      </c>
      <c r="B26" s="42"/>
      <c r="C26" s="42"/>
      <c r="D26" s="42"/>
      <c r="E26" s="42"/>
      <c r="F26" s="42"/>
      <c r="G26" s="42"/>
      <c r="H26" s="42"/>
      <c r="I26" s="43"/>
      <c r="J26" s="3"/>
    </row>
    <row r="27" spans="1:10" ht="15.6" customHeight="1">
      <c r="A27" s="252" t="s">
        <v>903</v>
      </c>
      <c r="B27" s="253"/>
      <c r="C27" s="253"/>
      <c r="D27" s="253"/>
      <c r="E27" s="253"/>
      <c r="F27" s="253"/>
      <c r="G27" s="253"/>
      <c r="H27" s="253"/>
      <c r="I27" s="254"/>
      <c r="J27" s="3"/>
    </row>
    <row r="28" spans="1:10" ht="15.6" customHeight="1">
      <c r="A28" s="255"/>
      <c r="B28" s="253"/>
      <c r="C28" s="253"/>
      <c r="D28" s="253"/>
      <c r="E28" s="253"/>
      <c r="F28" s="253"/>
      <c r="G28" s="253"/>
      <c r="H28" s="253"/>
      <c r="I28" s="254"/>
      <c r="J28" s="3"/>
    </row>
    <row r="29" spans="1:10" ht="15.6" customHeight="1">
      <c r="A29" s="255"/>
      <c r="B29" s="253"/>
      <c r="C29" s="253"/>
      <c r="D29" s="253"/>
      <c r="E29" s="253"/>
      <c r="F29" s="253"/>
      <c r="G29" s="253"/>
      <c r="H29" s="253"/>
      <c r="I29" s="254"/>
      <c r="J29" s="3"/>
    </row>
    <row r="30" spans="1:10" ht="15.6" customHeight="1">
      <c r="A30" s="255"/>
      <c r="B30" s="253"/>
      <c r="C30" s="253"/>
      <c r="D30" s="253"/>
      <c r="E30" s="253"/>
      <c r="F30" s="253"/>
      <c r="G30" s="253"/>
      <c r="H30" s="253"/>
      <c r="I30" s="254"/>
      <c r="J30" s="3"/>
    </row>
    <row r="31" spans="1:10" ht="15.95" customHeight="1">
      <c r="A31" s="255"/>
      <c r="B31" s="253"/>
      <c r="C31" s="253"/>
      <c r="D31" s="253"/>
      <c r="E31" s="253"/>
      <c r="F31" s="253"/>
      <c r="G31" s="253"/>
      <c r="H31" s="253"/>
      <c r="I31" s="254"/>
      <c r="J31" s="3"/>
    </row>
    <row r="32" spans="1:10">
      <c r="A32" s="256"/>
      <c r="B32" s="257"/>
      <c r="C32" s="257"/>
      <c r="D32" s="257"/>
      <c r="E32" s="257"/>
      <c r="F32" s="257"/>
      <c r="G32" s="257"/>
      <c r="H32" s="257"/>
      <c r="I32" s="258"/>
      <c r="J32" s="3"/>
    </row>
  </sheetData>
  <mergeCells count="38">
    <mergeCell ref="A2:I2"/>
    <mergeCell ref="A3:I3"/>
    <mergeCell ref="B5:D5"/>
    <mergeCell ref="G5:I5"/>
    <mergeCell ref="B6:D6"/>
    <mergeCell ref="G6:I6"/>
    <mergeCell ref="A18:B18"/>
    <mergeCell ref="C18:I18"/>
    <mergeCell ref="A20:I20"/>
    <mergeCell ref="B7:D7"/>
    <mergeCell ref="G7:I7"/>
    <mergeCell ref="A9:I9"/>
    <mergeCell ref="A10:I10"/>
    <mergeCell ref="A11:F12"/>
    <mergeCell ref="G11:H11"/>
    <mergeCell ref="I11:I12"/>
    <mergeCell ref="A24:I24"/>
    <mergeCell ref="A27:I32"/>
    <mergeCell ref="A25:I25"/>
    <mergeCell ref="A21:D21"/>
    <mergeCell ref="F21:G21"/>
    <mergeCell ref="H21:I21"/>
    <mergeCell ref="B1:H1"/>
    <mergeCell ref="A22:D22"/>
    <mergeCell ref="F22:G22"/>
    <mergeCell ref="H22:I22"/>
    <mergeCell ref="A23:D23"/>
    <mergeCell ref="F23:G23"/>
    <mergeCell ref="H23:I23"/>
    <mergeCell ref="A13:I13"/>
    <mergeCell ref="A14:B14"/>
    <mergeCell ref="C14:F14"/>
    <mergeCell ref="A15:B15"/>
    <mergeCell ref="C15:F15"/>
    <mergeCell ref="A16:B16"/>
    <mergeCell ref="C16:F16"/>
    <mergeCell ref="A17:B17"/>
    <mergeCell ref="C17:F17"/>
  </mergeCells>
  <conditionalFormatting sqref="H22:I25">
    <cfRule type="containsText" dxfId="22" priority="16" operator="containsText" text="Yes">
      <formula>NOT(ISERROR(SEARCH("Yes",H22)))</formula>
    </cfRule>
  </conditionalFormatting>
  <dataValidations count="2">
    <dataValidation type="list" allowBlank="1" showInputMessage="1" showErrorMessage="1" sqref="G14:G17" xr:uid="{5384A5E4-463D-4C39-9809-A80C410A619E}">
      <formula1>Term</formula1>
    </dataValidation>
    <dataValidation type="list" allowBlank="1" showInputMessage="1" showErrorMessage="1" sqref="I14:I17" xr:uid="{694F6A80-9590-4456-908D-CDE68C4280E6}">
      <formula1>Grade</formula1>
    </dataValidation>
  </dataValidations>
  <hyperlinks>
    <hyperlink ref="A25:I25" r:id="rId1" display="The most updated degree information can be found via. NICC's most recent College Catalog. Linked here. " xr:uid="{A0CD8E96-AAFF-4091-A960-6D526A358A53}"/>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63D54CE6-27CA-4FB8-821B-AFC21A5B0112}">
            <xm:f>'Catalog List Data'!$F$18</xm:f>
            <x14:dxf>
              <fill>
                <patternFill>
                  <bgColor rgb="FFF19B6B"/>
                </patternFill>
              </fill>
            </x14:dxf>
          </x14:cfRule>
          <x14:cfRule type="cellIs" priority="2" operator="equal" id="{799E7A80-C721-4C31-867C-4ACDE560F602}">
            <xm:f>'Catalog List Data'!$F$12</xm:f>
            <x14:dxf>
              <fill>
                <patternFill>
                  <bgColor rgb="FF8ED973"/>
                </patternFill>
              </fill>
            </x14:dxf>
          </x14:cfRule>
          <x14:cfRule type="cellIs" priority="3" operator="equal" id="{08910803-4E2D-4CC1-AC96-80B6CA7E8C47}">
            <xm:f>'Catalog List Data'!$F$11</xm:f>
            <x14:dxf>
              <fill>
                <patternFill>
                  <bgColor rgb="FFFF8989"/>
                </patternFill>
              </fill>
            </x14:dxf>
          </x14:cfRule>
          <x14:cfRule type="cellIs" priority="4" operator="equal" id="{C22F9CE4-F9CA-43F5-9DE6-1F202D8F142A}">
            <xm:f>'Catalog List Data'!$F$13</xm:f>
            <x14:dxf>
              <fill>
                <patternFill>
                  <bgColor rgb="FFFFDB69"/>
                </patternFill>
              </fill>
            </x14:dxf>
          </x14:cfRule>
          <x14:cfRule type="cellIs" priority="5" operator="equal" id="{95EFF796-7A6E-4205-964A-975309F4DFE9}">
            <xm:f>'Catalog List Data'!$F$15</xm:f>
            <x14:dxf>
              <fill>
                <patternFill>
                  <bgColor rgb="FFF7C7AC"/>
                </patternFill>
              </fill>
            </x14:dxf>
          </x14:cfRule>
          <xm:sqref>I14:I17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85AF09F0-D2E9-4DF2-9DD4-F4F08220DA48}">
          <x14:formula1>
            <xm:f>'CDAIT-C ListData'!$A:$A</xm:f>
          </x14:formula1>
          <xm:sqref>C14:F17</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0DE41-22AB-4EF0-ADFA-EF5FBF077FC9}">
  <sheetPr>
    <tabColor rgb="FFCDACE6"/>
  </sheetPr>
  <dimension ref="A1:A10"/>
  <sheetViews>
    <sheetView workbookViewId="0">
      <selection activeCell="A2" sqref="A2"/>
    </sheetView>
  </sheetViews>
  <sheetFormatPr defaultRowHeight="15"/>
  <cols>
    <col min="1" max="1" width="68.85546875" bestFit="1" customWidth="1"/>
  </cols>
  <sheetData>
    <row r="1" spans="1:1">
      <c r="A1" t="s">
        <v>809</v>
      </c>
    </row>
    <row r="2" spans="1:1">
      <c r="A2" t="str" cm="1">
        <f t="array" ref="A2:A10">_xlfn.SORTBY(_xlfn.CHOOSECOLS(_xlfn._xlws.FILTER(List_Data,(Req_Area="CO")*(ISNUMBER(SEARCH("CDAIT-C",Program)))+(Req_Area="Note")),1),MATCH(_xlfn.CHOOSECOLS(_xlfn._xlws.FILTER(List_Data,(Req_Area="CO")*(ISNUMBER(SEARCH("CDAIT-C",Program)))+(Req_Area="Note")),1),Course_Name,0))</f>
        <v>ECED 1110 INFANT/TODDLER DEVELOPMENT (3)</v>
      </c>
    </row>
    <row r="3" spans="1:1">
      <c r="A3" t="str">
        <v>ECED 1150 INTRODUCTION TO EARLY CHILDHOOD EDUCATION (3)</v>
      </c>
    </row>
    <row r="4" spans="1:1">
      <c r="A4" t="str">
        <v>ECED 1260 EARLY CHILDHOOD HEALTH, SAFETY &amp; NUTRITION (3)</v>
      </c>
    </row>
    <row r="5" spans="1:1">
      <c r="A5" t="str">
        <v>ECED 2080 CDA PROFESSIONAL PORTFOLIO: INFANT/TODDLER</v>
      </c>
    </row>
    <row r="6" spans="1:1">
      <c r="A6" t="str">
        <v>Course not listed. Detail in comments (4 cr.)</v>
      </c>
    </row>
    <row r="7" spans="1:1">
      <c r="A7" t="str">
        <v>Course not listed. Detail in comments (3 cr.)</v>
      </c>
    </row>
    <row r="8" spans="1:1">
      <c r="A8" t="str">
        <v>Course not listed. Detail in comments (2 cr.)</v>
      </c>
    </row>
    <row r="9" spans="1:1">
      <c r="A9" t="str">
        <v>Course not listed. Detail in comments (1 cr.)</v>
      </c>
    </row>
    <row r="10" spans="1:1">
      <c r="A10" t="str">
        <v>Exempt from requirement after speaking with Registrar. Detail in comments.</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FA47E-427E-4813-AB0F-37BCAC9B746B}">
  <sheetPr>
    <tabColor rgb="FFCDACE6"/>
  </sheetPr>
  <dimension ref="A1:J32"/>
  <sheetViews>
    <sheetView topLeftCell="A9" zoomScale="120" zoomScaleNormal="120" workbookViewId="0">
      <selection activeCell="C14" sqref="C14:F14"/>
    </sheetView>
  </sheetViews>
  <sheetFormatPr defaultColWidth="8.5703125" defaultRowHeight="16.5" outlineLevelRow="1"/>
  <cols>
    <col min="1" max="1" width="10" style="3" customWidth="1"/>
    <col min="2" max="2" width="15.85546875" style="3" customWidth="1"/>
    <col min="3" max="3" width="8.5703125" style="3"/>
    <col min="4" max="4" width="7.85546875" style="3" customWidth="1"/>
    <col min="5" max="5" width="10.85546875" style="3" customWidth="1"/>
    <col min="6" max="6" width="14.5703125" style="3" customWidth="1"/>
    <col min="7" max="7" width="11.28515625" style="3" customWidth="1"/>
    <col min="8" max="8" width="8.5703125" style="3" customWidth="1"/>
    <col min="9" max="9" width="11" style="3" customWidth="1"/>
    <col min="10" max="10" width="8.140625" style="31" hidden="1" customWidth="1"/>
    <col min="11" max="16384" width="8.5703125" style="3"/>
  </cols>
  <sheetData>
    <row r="1" spans="1:10" ht="30.75">
      <c r="A1" s="45"/>
      <c r="B1" s="101" t="s">
        <v>787</v>
      </c>
      <c r="C1" s="101"/>
      <c r="D1" s="101"/>
      <c r="E1" s="101"/>
      <c r="F1" s="101"/>
      <c r="G1" s="101"/>
      <c r="H1" s="101"/>
    </row>
    <row r="2" spans="1:10" ht="18.75">
      <c r="A2" s="263" t="s">
        <v>770</v>
      </c>
      <c r="B2" s="263"/>
      <c r="C2" s="263"/>
      <c r="D2" s="263"/>
      <c r="E2" s="263"/>
      <c r="F2" s="263"/>
      <c r="G2" s="263"/>
      <c r="H2" s="263"/>
      <c r="I2" s="263"/>
    </row>
    <row r="3" spans="1:10" ht="18.75">
      <c r="A3" s="263" t="s">
        <v>904</v>
      </c>
      <c r="B3" s="263"/>
      <c r="C3" s="263"/>
      <c r="D3" s="263"/>
      <c r="E3" s="263"/>
      <c r="F3" s="263"/>
      <c r="G3" s="263"/>
      <c r="H3" s="263"/>
      <c r="I3" s="263"/>
    </row>
    <row r="4" spans="1:10" outlineLevel="1">
      <c r="A4" s="46"/>
    </row>
    <row r="5" spans="1:10" ht="24" customHeight="1" outlineLevel="1">
      <c r="A5" s="5" t="s">
        <v>789</v>
      </c>
      <c r="B5" s="207"/>
      <c r="C5" s="208"/>
      <c r="D5" s="209"/>
      <c r="E5" s="6"/>
      <c r="F5" s="7" t="s">
        <v>790</v>
      </c>
      <c r="G5" s="210"/>
      <c r="H5" s="211"/>
      <c r="I5" s="212"/>
      <c r="J5" s="3"/>
    </row>
    <row r="6" spans="1:10" ht="24" customHeight="1" outlineLevel="1">
      <c r="A6" s="8" t="s">
        <v>791</v>
      </c>
      <c r="B6" s="213"/>
      <c r="C6" s="214"/>
      <c r="D6" s="215"/>
      <c r="E6" s="6"/>
      <c r="F6" s="9" t="s">
        <v>792</v>
      </c>
      <c r="G6" s="216"/>
      <c r="H6" s="217"/>
      <c r="I6" s="218"/>
      <c r="J6" s="3"/>
    </row>
    <row r="7" spans="1:10" ht="24" customHeight="1" outlineLevel="1">
      <c r="A7" s="10" t="s">
        <v>793</v>
      </c>
      <c r="B7" s="221"/>
      <c r="C7" s="222"/>
      <c r="D7" s="223"/>
      <c r="E7" s="6"/>
      <c r="F7" s="11" t="s">
        <v>794</v>
      </c>
      <c r="G7" s="224"/>
      <c r="H7" s="225"/>
      <c r="I7" s="226"/>
      <c r="J7" s="3"/>
    </row>
    <row r="8" spans="1:10" ht="11.45" customHeight="1" outlineLevel="1">
      <c r="A8" s="47"/>
      <c r="B8" s="48"/>
      <c r="C8" s="48"/>
      <c r="D8" s="48"/>
      <c r="E8" s="6"/>
      <c r="F8" s="49"/>
      <c r="G8" s="50"/>
      <c r="H8" s="50"/>
      <c r="I8" s="50"/>
      <c r="J8" s="3"/>
    </row>
    <row r="9" spans="1:10" ht="52.15" customHeight="1" outlineLevel="1">
      <c r="A9" s="227" t="s">
        <v>891</v>
      </c>
      <c r="B9" s="227"/>
      <c r="C9" s="227"/>
      <c r="D9" s="227"/>
      <c r="E9" s="227"/>
      <c r="F9" s="227"/>
      <c r="G9" s="227"/>
      <c r="H9" s="227"/>
      <c r="I9" s="227"/>
    </row>
    <row r="10" spans="1:10" ht="35.450000000000003" customHeight="1">
      <c r="A10" s="260" t="s">
        <v>905</v>
      </c>
      <c r="B10" s="261"/>
      <c r="C10" s="261"/>
      <c r="D10" s="261"/>
      <c r="E10" s="261"/>
      <c r="F10" s="261"/>
      <c r="G10" s="261"/>
      <c r="H10" s="261"/>
      <c r="I10" s="262"/>
      <c r="J10" s="3"/>
    </row>
    <row r="11" spans="1:10">
      <c r="A11" s="160" t="s">
        <v>802</v>
      </c>
      <c r="B11" s="161"/>
      <c r="C11" s="161"/>
      <c r="D11" s="161"/>
      <c r="E11" s="161"/>
      <c r="F11" s="162"/>
      <c r="G11" s="166" t="s">
        <v>803</v>
      </c>
      <c r="H11" s="167"/>
      <c r="I11" s="219" t="s">
        <v>5</v>
      </c>
      <c r="J11" s="3"/>
    </row>
    <row r="12" spans="1:10">
      <c r="A12" s="163"/>
      <c r="B12" s="164"/>
      <c r="C12" s="164"/>
      <c r="D12" s="164"/>
      <c r="E12" s="164"/>
      <c r="F12" s="165"/>
      <c r="G12" s="27" t="s">
        <v>804</v>
      </c>
      <c r="H12" s="28" t="s">
        <v>805</v>
      </c>
      <c r="I12" s="220"/>
      <c r="J12" s="3"/>
    </row>
    <row r="13" spans="1:10" ht="15" customHeight="1">
      <c r="A13" s="148" t="s">
        <v>893</v>
      </c>
      <c r="B13" s="149"/>
      <c r="C13" s="149"/>
      <c r="D13" s="149"/>
      <c r="E13" s="149"/>
      <c r="F13" s="149"/>
      <c r="G13" s="149"/>
      <c r="H13" s="149"/>
      <c r="I13" s="150"/>
      <c r="J13" s="3"/>
    </row>
    <row r="14" spans="1:10" ht="28.5" customHeight="1">
      <c r="A14" s="264" t="s">
        <v>842</v>
      </c>
      <c r="B14" s="265"/>
      <c r="C14" s="173" t="s">
        <v>809</v>
      </c>
      <c r="D14" s="173"/>
      <c r="E14" s="173"/>
      <c r="F14" s="174"/>
      <c r="G14" s="18" t="s">
        <v>4</v>
      </c>
      <c r="H14" s="19"/>
      <c r="I14" s="19" t="s">
        <v>5</v>
      </c>
      <c r="J14" s="44" t="str">
        <f>_xlfn.XLOOKUP(C14,'Catalog List Data'!A:A,Credits)</f>
        <v>Credits</v>
      </c>
    </row>
    <row r="15" spans="1:10" ht="28.5" customHeight="1">
      <c r="A15" s="264" t="s">
        <v>895</v>
      </c>
      <c r="B15" s="265"/>
      <c r="C15" s="173" t="s">
        <v>809</v>
      </c>
      <c r="D15" s="173"/>
      <c r="E15" s="173"/>
      <c r="F15" s="174"/>
      <c r="G15" s="18" t="s">
        <v>4</v>
      </c>
      <c r="H15" s="19"/>
      <c r="I15" s="19" t="s">
        <v>5</v>
      </c>
      <c r="J15" s="44" t="str">
        <f>_xlfn.XLOOKUP(C15,'Catalog List Data'!A:A,Credits)</f>
        <v>Credits</v>
      </c>
    </row>
    <row r="16" spans="1:10" ht="28.5" customHeight="1">
      <c r="A16" s="264" t="s">
        <v>896</v>
      </c>
      <c r="B16" s="265"/>
      <c r="C16" s="173" t="s">
        <v>809</v>
      </c>
      <c r="D16" s="173"/>
      <c r="E16" s="173"/>
      <c r="F16" s="174"/>
      <c r="G16" s="18" t="s">
        <v>4</v>
      </c>
      <c r="H16" s="19"/>
      <c r="I16" s="19" t="s">
        <v>5</v>
      </c>
      <c r="J16" s="44" t="str">
        <f>_xlfn.XLOOKUP(C16,'Catalog List Data'!A:A,Credits)</f>
        <v>Credits</v>
      </c>
    </row>
    <row r="17" spans="1:10" ht="28.5" customHeight="1">
      <c r="A17" s="264" t="s">
        <v>906</v>
      </c>
      <c r="B17" s="265"/>
      <c r="C17" s="173" t="s">
        <v>809</v>
      </c>
      <c r="D17" s="173"/>
      <c r="E17" s="173"/>
      <c r="F17" s="174"/>
      <c r="G17" s="18" t="s">
        <v>4</v>
      </c>
      <c r="H17" s="19"/>
      <c r="I17" s="19" t="s">
        <v>5</v>
      </c>
      <c r="J17" s="44" t="str">
        <f>_xlfn.XLOOKUP(C17,'Catalog List Data'!A:A,Credits)</f>
        <v>Credits</v>
      </c>
    </row>
    <row r="18" spans="1:10" ht="31.15" customHeight="1">
      <c r="A18" s="127" t="s">
        <v>907</v>
      </c>
      <c r="B18" s="128"/>
      <c r="C18" s="127">
        <f>_xlfn.AGGREGATE(9,6,J14:J17)</f>
        <v>0</v>
      </c>
      <c r="D18" s="129"/>
      <c r="E18" s="129"/>
      <c r="F18" s="129"/>
      <c r="G18" s="249"/>
      <c r="H18" s="249"/>
      <c r="I18" s="128"/>
      <c r="J18" s="3"/>
    </row>
    <row r="19" spans="1:10">
      <c r="A19" s="34"/>
      <c r="B19" s="35"/>
      <c r="C19" s="35"/>
      <c r="D19" s="35"/>
      <c r="E19" s="35"/>
      <c r="F19" s="35"/>
      <c r="G19" s="35"/>
      <c r="H19" s="35"/>
      <c r="I19" s="36"/>
      <c r="J19" s="3"/>
    </row>
    <row r="20" spans="1:10">
      <c r="A20" s="259" t="s">
        <v>908</v>
      </c>
      <c r="B20" s="259"/>
      <c r="C20" s="259"/>
      <c r="D20" s="259"/>
      <c r="E20" s="259"/>
      <c r="F20" s="259"/>
      <c r="G20" s="259"/>
      <c r="H20" s="259"/>
      <c r="I20" s="259"/>
      <c r="J20" s="3"/>
    </row>
    <row r="21" spans="1:10" ht="25.5">
      <c r="A21" s="117" t="s">
        <v>856</v>
      </c>
      <c r="B21" s="118"/>
      <c r="C21" s="118"/>
      <c r="D21" s="119"/>
      <c r="E21" s="38" t="s">
        <v>857</v>
      </c>
      <c r="F21" s="120" t="s">
        <v>858</v>
      </c>
      <c r="G21" s="120"/>
      <c r="H21" s="120" t="s">
        <v>859</v>
      </c>
      <c r="I21" s="120"/>
      <c r="J21" s="3"/>
    </row>
    <row r="22" spans="1:10">
      <c r="A22" s="121" t="s">
        <v>900</v>
      </c>
      <c r="B22" s="121"/>
      <c r="C22" s="121"/>
      <c r="D22" s="121"/>
      <c r="E22" s="39">
        <v>10</v>
      </c>
      <c r="F22" s="113">
        <f>C18</f>
        <v>0</v>
      </c>
      <c r="G22" s="113"/>
      <c r="H22" s="122" t="str">
        <f>IF(F22&gt;=E22,"Yes","")</f>
        <v/>
      </c>
      <c r="I22" s="122"/>
      <c r="J22" s="3"/>
    </row>
    <row r="23" spans="1:10">
      <c r="A23" s="114" t="s">
        <v>901</v>
      </c>
      <c r="B23" s="114"/>
      <c r="C23" s="114"/>
      <c r="D23" s="114"/>
      <c r="E23" s="40">
        <v>10</v>
      </c>
      <c r="F23" s="114">
        <f>F22</f>
        <v>0</v>
      </c>
      <c r="G23" s="114"/>
      <c r="H23" s="115" t="str">
        <f>IF(F23&gt;=E23,"Yes","")</f>
        <v/>
      </c>
      <c r="I23" s="115"/>
      <c r="J23" s="3"/>
    </row>
    <row r="24" spans="1:10" ht="55.9" customHeight="1">
      <c r="A24" s="251" t="s">
        <v>902</v>
      </c>
      <c r="B24" s="103"/>
      <c r="C24" s="103"/>
      <c r="D24" s="103"/>
      <c r="E24" s="103"/>
      <c r="F24" s="103"/>
      <c r="G24" s="103"/>
      <c r="H24" s="103"/>
      <c r="I24" s="104"/>
      <c r="J24" s="3"/>
    </row>
    <row r="25" spans="1:10" ht="22.5" customHeight="1">
      <c r="A25" s="124" t="s">
        <v>865</v>
      </c>
      <c r="B25" s="125"/>
      <c r="C25" s="125"/>
      <c r="D25" s="125"/>
      <c r="E25" s="125"/>
      <c r="F25" s="125"/>
      <c r="G25" s="125"/>
      <c r="H25" s="125"/>
      <c r="I25" s="126"/>
      <c r="J25" s="3"/>
    </row>
    <row r="26" spans="1:10" ht="15.6" customHeight="1">
      <c r="A26" s="41" t="s">
        <v>866</v>
      </c>
      <c r="B26" s="42"/>
      <c r="C26" s="42"/>
      <c r="D26" s="42"/>
      <c r="E26" s="42"/>
      <c r="F26" s="42"/>
      <c r="G26" s="42"/>
      <c r="H26" s="42"/>
      <c r="I26" s="43"/>
      <c r="J26" s="3"/>
    </row>
    <row r="27" spans="1:10" ht="15.6" customHeight="1">
      <c r="A27" s="252" t="s">
        <v>903</v>
      </c>
      <c r="B27" s="253"/>
      <c r="C27" s="253"/>
      <c r="D27" s="253"/>
      <c r="E27" s="253"/>
      <c r="F27" s="253"/>
      <c r="G27" s="253"/>
      <c r="H27" s="253"/>
      <c r="I27" s="254"/>
      <c r="J27" s="3"/>
    </row>
    <row r="28" spans="1:10" ht="15.6" customHeight="1">
      <c r="A28" s="255"/>
      <c r="B28" s="253"/>
      <c r="C28" s="253"/>
      <c r="D28" s="253"/>
      <c r="E28" s="253"/>
      <c r="F28" s="253"/>
      <c r="G28" s="253"/>
      <c r="H28" s="253"/>
      <c r="I28" s="254"/>
      <c r="J28" s="3"/>
    </row>
    <row r="29" spans="1:10" ht="15.6" customHeight="1">
      <c r="A29" s="255"/>
      <c r="B29" s="253"/>
      <c r="C29" s="253"/>
      <c r="D29" s="253"/>
      <c r="E29" s="253"/>
      <c r="F29" s="253"/>
      <c r="G29" s="253"/>
      <c r="H29" s="253"/>
      <c r="I29" s="254"/>
      <c r="J29" s="3"/>
    </row>
    <row r="30" spans="1:10" ht="15.6" customHeight="1">
      <c r="A30" s="255"/>
      <c r="B30" s="253"/>
      <c r="C30" s="253"/>
      <c r="D30" s="253"/>
      <c r="E30" s="253"/>
      <c r="F30" s="253"/>
      <c r="G30" s="253"/>
      <c r="H30" s="253"/>
      <c r="I30" s="254"/>
      <c r="J30" s="3"/>
    </row>
    <row r="31" spans="1:10" ht="15.95" customHeight="1">
      <c r="A31" s="255"/>
      <c r="B31" s="253"/>
      <c r="C31" s="253"/>
      <c r="D31" s="253"/>
      <c r="E31" s="253"/>
      <c r="F31" s="253"/>
      <c r="G31" s="253"/>
      <c r="H31" s="253"/>
      <c r="I31" s="254"/>
      <c r="J31" s="3"/>
    </row>
    <row r="32" spans="1:10" ht="17.25" customHeight="1">
      <c r="A32" s="256"/>
      <c r="B32" s="257"/>
      <c r="C32" s="257"/>
      <c r="D32" s="257"/>
      <c r="E32" s="257"/>
      <c r="F32" s="257"/>
      <c r="G32" s="257"/>
      <c r="H32" s="257"/>
      <c r="I32" s="258"/>
      <c r="J32" s="3"/>
    </row>
  </sheetData>
  <mergeCells count="38">
    <mergeCell ref="A2:I2"/>
    <mergeCell ref="A3:I3"/>
    <mergeCell ref="B5:D5"/>
    <mergeCell ref="G5:I5"/>
    <mergeCell ref="B6:D6"/>
    <mergeCell ref="G6:I6"/>
    <mergeCell ref="A18:B18"/>
    <mergeCell ref="C18:I18"/>
    <mergeCell ref="A20:I20"/>
    <mergeCell ref="B7:D7"/>
    <mergeCell ref="G7:I7"/>
    <mergeCell ref="A9:I9"/>
    <mergeCell ref="A10:I10"/>
    <mergeCell ref="A11:F12"/>
    <mergeCell ref="G11:H11"/>
    <mergeCell ref="I11:I12"/>
    <mergeCell ref="A24:I24"/>
    <mergeCell ref="A27:I32"/>
    <mergeCell ref="A25:I25"/>
    <mergeCell ref="A21:D21"/>
    <mergeCell ref="F21:G21"/>
    <mergeCell ref="H21:I21"/>
    <mergeCell ref="B1:H1"/>
    <mergeCell ref="A22:D22"/>
    <mergeCell ref="F22:G22"/>
    <mergeCell ref="H22:I22"/>
    <mergeCell ref="A23:D23"/>
    <mergeCell ref="F23:G23"/>
    <mergeCell ref="H23:I23"/>
    <mergeCell ref="A13:I13"/>
    <mergeCell ref="A14:B14"/>
    <mergeCell ref="C14:F14"/>
    <mergeCell ref="A15:B15"/>
    <mergeCell ref="C15:F15"/>
    <mergeCell ref="A16:B16"/>
    <mergeCell ref="C16:F16"/>
    <mergeCell ref="A17:B17"/>
    <mergeCell ref="C17:F17"/>
  </mergeCells>
  <conditionalFormatting sqref="H22:I25">
    <cfRule type="containsText" dxfId="16" priority="16" operator="containsText" text="Yes">
      <formula>NOT(ISERROR(SEARCH("Yes",H22)))</formula>
    </cfRule>
  </conditionalFormatting>
  <dataValidations count="2">
    <dataValidation type="list" allowBlank="1" showInputMessage="1" showErrorMessage="1" sqref="I14:I17" xr:uid="{CDD321F0-D6AD-467C-90E4-0DE16702D686}">
      <formula1>Grade</formula1>
    </dataValidation>
    <dataValidation type="list" allowBlank="1" showInputMessage="1" showErrorMessage="1" sqref="G14:G17" xr:uid="{23DC786C-4359-4CE5-A3AA-1276A824EA12}">
      <formula1>Term</formula1>
    </dataValidation>
  </dataValidations>
  <hyperlinks>
    <hyperlink ref="A25:I25" r:id="rId1" display="The most updated degree information can be found via. NICC's most recent College Catalog. Linked here. " xr:uid="{BB46D377-B5FC-4D14-A963-AD9018B4137F}"/>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cellIs" priority="1" operator="equal" id="{F332667B-8EC6-4F90-AB0D-5C7D886C43A9}">
            <xm:f>'Catalog List Data'!$F$18</xm:f>
            <x14:dxf>
              <fill>
                <patternFill>
                  <bgColor rgb="FFF19B6B"/>
                </patternFill>
              </fill>
            </x14:dxf>
          </x14:cfRule>
          <x14:cfRule type="cellIs" priority="2" operator="equal" id="{62765F81-5E1A-4D04-9B77-B85396F8554B}">
            <xm:f>'Catalog List Data'!$F$12</xm:f>
            <x14:dxf>
              <fill>
                <patternFill>
                  <bgColor rgb="FF8ED973"/>
                </patternFill>
              </fill>
            </x14:dxf>
          </x14:cfRule>
          <x14:cfRule type="cellIs" priority="3" operator="equal" id="{25643EB9-9E51-4B8B-B658-4BE52F972613}">
            <xm:f>'Catalog List Data'!$F$11</xm:f>
            <x14:dxf>
              <fill>
                <patternFill>
                  <bgColor rgb="FFFF8989"/>
                </patternFill>
              </fill>
            </x14:dxf>
          </x14:cfRule>
          <x14:cfRule type="cellIs" priority="4" operator="equal" id="{F97E137B-9595-4D1F-A562-A4F1012DF8F7}">
            <xm:f>'Catalog List Data'!$F$13</xm:f>
            <x14:dxf>
              <fill>
                <patternFill>
                  <bgColor rgb="FFFFDB69"/>
                </patternFill>
              </fill>
            </x14:dxf>
          </x14:cfRule>
          <x14:cfRule type="cellIs" priority="5" operator="equal" id="{1648F719-02F0-4434-99B1-E90F90859B82}">
            <xm:f>'Catalog List Data'!$F$15</xm:f>
            <x14:dxf>
              <fill>
                <patternFill>
                  <bgColor rgb="FFF7C7AC"/>
                </patternFill>
              </fill>
            </x14:dxf>
          </x14:cfRule>
          <xm:sqref>I14:I17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1E079F5-F9E2-4931-B468-A6B27BEFFD4A}">
          <x14:formula1>
            <xm:f>'CDAP-C ListData'!$A:$A</xm:f>
          </x14:formula1>
          <xm:sqref>C14:F17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Notes xmlns="76693c2e-948d-44e3-a4fc-0f297d47beba" xsi:nil="true"/>
    <CatalogYear xmlns="76693c2e-948d-44e3-a4fc-0f297d47beb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D1B3E16C60BD4478D25FA45B4054FF7" ma:contentTypeVersion="8" ma:contentTypeDescription="Create a new document." ma:contentTypeScope="" ma:versionID="a4365209d1a0696322e74b7f664d396d">
  <xsd:schema xmlns:xsd="http://www.w3.org/2001/XMLSchema" xmlns:xs="http://www.w3.org/2001/XMLSchema" xmlns:p="http://schemas.microsoft.com/office/2006/metadata/properties" xmlns:ns2="76693c2e-948d-44e3-a4fc-0f297d47beba" xmlns:ns3="7ccca5d7-fc77-47c8-9d42-8113ee3c8f2f" targetNamespace="http://schemas.microsoft.com/office/2006/metadata/properties" ma:root="true" ma:fieldsID="e8b178f70d8e99148495d54f35807700" ns2:_="" ns3:_="">
    <xsd:import namespace="76693c2e-948d-44e3-a4fc-0f297d47beba"/>
    <xsd:import namespace="7ccca5d7-fc77-47c8-9d42-8113ee3c8f2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Notes" minOccurs="0"/>
                <xsd:element ref="ns2:MediaServiceSearchProperties" minOccurs="0"/>
                <xsd:element ref="ns3:SharedWithUsers" minOccurs="0"/>
                <xsd:element ref="ns3:SharedWithDetails" minOccurs="0"/>
                <xsd:element ref="ns2:Catalog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693c2e-948d-44e3-a4fc-0f297d47be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Notes" ma:index="11" nillable="true" ma:displayName="Notes" ma:format="Dropdown" ma:internalName="Notes">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CatalogYear" ma:index="15" nillable="true" ma:displayName="Catalog Year" ma:format="Dropdown" ma:internalName="CatalogYear">
      <xsd:simpleType>
        <xsd:restriction base="dms:Choice">
          <xsd:enumeration value="2023-24"/>
          <xsd:enumeration value="2024-25"/>
          <xsd:enumeration value="2025-26"/>
          <xsd:enumeration value="References"/>
        </xsd:restriction>
      </xsd:simpleType>
    </xsd:element>
  </xsd:schema>
  <xsd:schema xmlns:xsd="http://www.w3.org/2001/XMLSchema" xmlns:xs="http://www.w3.org/2001/XMLSchema" xmlns:dms="http://schemas.microsoft.com/office/2006/documentManagement/types" xmlns:pc="http://schemas.microsoft.com/office/infopath/2007/PartnerControls" targetNamespace="7ccca5d7-fc77-47c8-9d42-8113ee3c8f2f"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70C20C-E57C-4B59-9066-82871FCBAC73}"/>
</file>

<file path=customXml/itemProps2.xml><?xml version="1.0" encoding="utf-8"?>
<ds:datastoreItem xmlns:ds="http://schemas.openxmlformats.org/officeDocument/2006/customXml" ds:itemID="{ADBA0C98-AC4C-49C2-8111-30D05EBE012F}"/>
</file>

<file path=customXml/itemProps3.xml><?xml version="1.0" encoding="utf-8"?>
<ds:datastoreItem xmlns:ds="http://schemas.openxmlformats.org/officeDocument/2006/customXml" ds:itemID="{84A9C41F-236B-43A0-831B-763AC43D073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Viji Rajasekar</dc:creator>
  <cp:keywords/>
  <dc:description/>
  <cp:lastModifiedBy>Megan Miller</cp:lastModifiedBy>
  <cp:revision/>
  <dcterms:created xsi:type="dcterms:W3CDTF">2025-05-09T18:19:21Z</dcterms:created>
  <dcterms:modified xsi:type="dcterms:W3CDTF">2026-06-12T18:20:58Z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0x010100AD1B3E16C60BD4478D25FA45B4054FF7</vt:lpwstr>
  </property>
</Properties>
</file>